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Ohanyan\Desktop\2021 BUDGET 29.12\եռամսյակ\Մարին\Մարին 30.12\"/>
    </mc:Choice>
  </mc:AlternateContent>
  <bookViews>
    <workbookView xWindow="0" yWindow="0" windowWidth="28800" windowHeight="11865" tabRatio="648"/>
  </bookViews>
  <sheets>
    <sheet name="վարկ" sheetId="21" r:id="rId1"/>
  </sheets>
  <definedNames>
    <definedName name="_xlnm._FilterDatabase" localSheetId="0" hidden="1">վարկ!$A$8:$P$735</definedName>
    <definedName name="_xlnm.Print_Area" localSheetId="0">վարկ!$A$4:$O$735</definedName>
    <definedName name="_xlnm.Print_Titles" localSheetId="0">վարկ!$6:$7</definedName>
    <definedName name="Z_12CCAAEB_1EC8_4349_AB8D_64BBAC6406A3_.wvu.FilterData" localSheetId="0" hidden="1">վարկ!$A$4:$B$719</definedName>
    <definedName name="Z_1528B785_4A25_4BBA_993E_2273974CC971_.wvu.FilterData" localSheetId="0" hidden="1">վարկ!$A$8:$C$726</definedName>
    <definedName name="Z_170B6AE7_622B_4AF6_97D3_6FED907C2C00_.wvu.FilterData" localSheetId="0" hidden="1">վարկ!$A$4:$B$719</definedName>
    <definedName name="Z_17E9CF5D_0017_4B3F_B8F4_D51211315D22_.wvu.FilterData" localSheetId="0" hidden="1">վարկ!$A$5:$C$719</definedName>
    <definedName name="Z_1C87CEDA_8CE8_4806_AB34_F3EEAC0A613F_.wvu.FilterData" localSheetId="0" hidden="1">վարկ!$A$4:$B$719</definedName>
    <definedName name="Z_1D15A7B6_2AD9_40A6_8BCB_53B9E549B32A_.wvu.FilterData" localSheetId="0" hidden="1">վարկ!$A$4:$B$719</definedName>
    <definedName name="Z_1FBC8682_CDF9_4C27_8473_E9702E022C66_.wvu.FilterData" localSheetId="0" hidden="1">վարկ!$A$4:$B$719</definedName>
    <definedName name="Z_21428E03_393C_4D54_B57C_B3D0633EFEE3_.wvu.FilterData" localSheetId="0" hidden="1">վարկ!$A$4:$B$719</definedName>
    <definedName name="Z_2282CBBB_4FE8_406F_B755_960633DE045F_.wvu.FilterData" localSheetId="0" hidden="1">վարկ!$A$5:$C$719</definedName>
    <definedName name="Z_32637E83_0C5C_4BF6_B01F_214A62BF85B4_.wvu.FilterData" localSheetId="0" hidden="1">վարկ!$A$4:$B$719</definedName>
    <definedName name="Z_329C8D35_DEEF_4490_82A8_A7682433A90F_.wvu.FilterData" localSheetId="0" hidden="1">վարկ!$A$4:$B$719</definedName>
    <definedName name="Z_33CEF0DB_608E_4DCD_8885_48F235C0C724_.wvu.FilterData" localSheetId="0" hidden="1">վարկ!$A$5:$C$719</definedName>
    <definedName name="Z_34F5D05D_F970_4671_8BE7_F8DF94E6D6AF_.wvu.FilterData" localSheetId="0" hidden="1">վարկ!$A$4:$B$719</definedName>
    <definedName name="Z_3823FA4F_8296_4D5C_9E72_79D3A3A6D106_.wvu.FilterData" localSheetId="0" hidden="1">վարկ!$A$4:$B$719</definedName>
    <definedName name="Z_39097021_C4C4_4A7D_8A7A_7C1018DB8F95_.wvu.FilterData" localSheetId="0" hidden="1">վարկ!$A$4:$B$719</definedName>
    <definedName name="Z_4634DF22_DC8F_4D19_9697_6AD123DA321F_.wvu.FilterData" localSheetId="0" hidden="1">վարկ!$A$4:$B$719</definedName>
    <definedName name="Z_48164132_6D4B_4563_A48C_20D0780D8122_.wvu.FilterData" localSheetId="0" hidden="1">վարկ!$A$4:$B$719</definedName>
    <definedName name="Z_4CE710E0_E0DB_47D4_BEDB_07D6AFEE6236_.wvu.FilterData" localSheetId="0" hidden="1">վարկ!$A$5:$C$719</definedName>
    <definedName name="Z_5709450C_89C6_4B2D_B665_9E9D913E169B_.wvu.FilterData" localSheetId="0" hidden="1">վարկ!$A$4:$B$719</definedName>
    <definedName name="Z_57E1A64D_9B41_4D85_A57C_C04312D5CC9C_.wvu.FilterData" localSheetId="0" hidden="1">վարկ!$A$4:$B$719</definedName>
    <definedName name="Z_5D75B506_2B2F_48C0_AA3D_DB2CD28E40C4_.wvu.FilterData" localSheetId="0" hidden="1">վարկ!$A$8:$C$726</definedName>
    <definedName name="Z_5D75B506_2B2F_48C0_AA3D_DB2CD28E40C4_.wvu.PrintArea" localSheetId="0" hidden="1">վարկ!$A$4:$C$726</definedName>
    <definedName name="Z_5D75B506_2B2F_48C0_AA3D_DB2CD28E40C4_.wvu.PrintTitles" localSheetId="0" hidden="1">վարկ!$6:$7</definedName>
    <definedName name="Z_655DBD37_03EC_412C_B9F0_5F10F2966341_.wvu.FilterData" localSheetId="0" hidden="1">վարկ!$A$8:$C$726</definedName>
    <definedName name="Z_655DBD37_03EC_412C_B9F0_5F10F2966341_.wvu.PrintArea" localSheetId="0" hidden="1">վարկ!$A$4:$C$726</definedName>
    <definedName name="Z_655DBD37_03EC_412C_B9F0_5F10F2966341_.wvu.PrintTitles" localSheetId="0" hidden="1">վարկ!$6:$7</definedName>
    <definedName name="Z_68196425_4055_48E6_BF61_499475041400_.wvu.FilterData" localSheetId="0" hidden="1">վարկ!$A$4:$B$719</definedName>
    <definedName name="Z_6AA1DF72_18B7_4B63_AC4B_94B815A82D74_.wvu.FilterData" localSheetId="0" hidden="1">վարկ!$A$4:$B$719</definedName>
    <definedName name="Z_74D41457_B738_447E_8379_13B29FC953CC_.wvu.FilterData" localSheetId="0" hidden="1">վարկ!$A$4:$B$719</definedName>
    <definedName name="Z_75687093_12B7_4585_A655_6DECD4865A8C_.wvu.FilterData" localSheetId="0" hidden="1">վարկ!$A$5:$C$719</definedName>
    <definedName name="Z_761328E1_B8DA_402A_B584_45E3DDF5E7FE_.wvu.FilterData" localSheetId="0" hidden="1">վարկ!$A$4:$B$719</definedName>
    <definedName name="Z_7E6AADFC_41F7_40E0_B875_9D916D6A2B9E_.wvu.FilterData" localSheetId="0" hidden="1">վարկ!$A$5:$C$719</definedName>
    <definedName name="Z_800C1398_CE10_4554_AEE1_A02FE4E4186D_.wvu.FilterData" localSheetId="0" hidden="1">վարկ!$A$4:$B$719</definedName>
    <definedName name="Z_8DE2C574_C054_4E0D_831E_F2F9D6B28E14_.wvu.FilterData" localSheetId="0" hidden="1">վարկ!$A$4:$B$719</definedName>
    <definedName name="Z_909A9556_9201_4464_8B77_7A8210D7B766_.wvu.FilterData" localSheetId="0" hidden="1">վարկ!$A$8:$C$726</definedName>
    <definedName name="Z_909A9556_9201_4464_8B77_7A8210D7B766_.wvu.PrintArea" localSheetId="0" hidden="1">վարկ!$A$4:$C$726</definedName>
    <definedName name="Z_909A9556_9201_4464_8B77_7A8210D7B766_.wvu.PrintTitles" localSheetId="0" hidden="1">վարկ!$6:$7</definedName>
    <definedName name="Z_98EFD3B0_89AE_4830_8B4D_8478914C12C6_.wvu.FilterData" localSheetId="0" hidden="1">վարկ!$A$8:$C$726</definedName>
    <definedName name="Z_9F580BB8_21A8_4327_8F4A_650F38FF81D1_.wvu.FilterData" localSheetId="0" hidden="1">վարկ!$A$4:$B$719</definedName>
    <definedName name="Z_A36F7EEC_2FF7_4CCC_BEB5_BA1EDF494538_.wvu.FilterData" localSheetId="0" hidden="1">վարկ!$A$4:$B$719</definedName>
    <definedName name="Z_A4808011_46EC_413F_853E_C8277AA4BDEA_.wvu.FilterData" localSheetId="0" hidden="1">վարկ!$A$4:$B$719</definedName>
    <definedName name="Z_A4FE1ABD_6583_433C_8B4F_4C0F82012A69_.wvu.FilterData" localSheetId="0" hidden="1">վարկ!$A$4:$B$719</definedName>
    <definedName name="Z_A76E6884_79E6_4F5A_92D6_60DDF4EF3708_.wvu.FilterData" localSheetId="0" hidden="1">վարկ!$A$5:$C$719</definedName>
    <definedName name="Z_A8EF804B_D083_4633_BA10_160C3BA44EA5_.wvu.FilterData" localSheetId="0" hidden="1">վարկ!$A$4:$B$719</definedName>
    <definedName name="Z_A91FBFF7_75FE_4F47_94F8_0AB53C2D94C9_.wvu.FilterData" localSheetId="0" hidden="1">վարկ!$A$4:$B$719</definedName>
    <definedName name="Z_AB968A12_258A_4CBC_BCCA_DA6BE838CF0A_.wvu.FilterData" localSheetId="0" hidden="1">վարկ!$A$4:$B$719</definedName>
    <definedName name="Z_AC37E426_38FF_4D03_922A_E9830A1DA1FF_.wvu.FilterData" localSheetId="0" hidden="1">վարկ!$A$5:$C$719</definedName>
    <definedName name="Z_B1DD789D_F508_4C4F_8415_121179AB5D10_.wvu.FilterData" localSheetId="0" hidden="1">վարկ!$A$4:$B$719</definedName>
    <definedName name="Z_BB95C660_B640_46DA_AEDF_2EFA54B6AA86_.wvu.FilterData" localSheetId="0" hidden="1">վարկ!$A$4:$B$719</definedName>
    <definedName name="Z_BCBC9589_496C_4222_B934_202A6E890ECE_.wvu.FilterData" localSheetId="0" hidden="1">վարկ!$A$5:$C$719</definedName>
    <definedName name="Z_BCFEC8DE_35D3_4B12_8F8C_FB01BE49516B_.wvu.FilterData" localSheetId="0" hidden="1">վարկ!$A$4:$B$719</definedName>
    <definedName name="Z_BD275BDD_AF9F_4FCA_9484_3957BD507E47_.wvu.FilterData" localSheetId="0" hidden="1">վարկ!$A$8:$C$726</definedName>
    <definedName name="Z_CB92334E_2EF5_495D_B151_019FFFCE3E09_.wvu.FilterData" localSheetId="0" hidden="1">վարկ!$A$5:$C$719</definedName>
    <definedName name="Z_CDED5F51_C29E_4C73_B094_D70DDFF427E0_.wvu.FilterData" localSheetId="0" hidden="1">վարկ!$A$4:$B$719</definedName>
    <definedName name="Z_D0B243C8_C3D4_45A7_96B0_A60B5E81BFB2_.wvu.FilterData" localSheetId="0" hidden="1">վարկ!$A$4:$B$719</definedName>
    <definedName name="Z_D2B95144_103D_4453_B023_B37BBC146EF1_.wvu.FilterData" localSheetId="0" hidden="1">վարկ!$A$8:$C$726</definedName>
    <definedName name="Z_D3E32567_8C79_4853_A86C_2BE8246340F9_.wvu.FilterData" localSheetId="0" hidden="1">վարկ!$A$4:$B$719</definedName>
    <definedName name="Z_D7EEE74D_B2EE_4F4C_BC4A_98CE47ED5E6D_.wvu.FilterData" localSheetId="0" hidden="1">վարկ!$A$8:$C$726</definedName>
    <definedName name="Z_D95FE460_1BA1_43DD_B249_243747BE3A4D_.wvu.PrintTitles" localSheetId="0" hidden="1">վարկ!$6:$7</definedName>
    <definedName name="Z_DA0CFA94_486C_45F1_B25F_137624B94E1B_.wvu.FilterData" localSheetId="0" hidden="1">վարկ!$A$4:$B$719</definedName>
    <definedName name="Z_DA5860A4_651C_469C_9CDA_1744A212D704_.wvu.PrintTitles" localSheetId="0" hidden="1">վարկ!$6:$7</definedName>
    <definedName name="Z_E1FF650A_D89A_415D_AA59_E98FBE3B646D_.wvu.FilterData" localSheetId="0" hidden="1">վարկ!$A$4:$B$719</definedName>
    <definedName name="Z_E7389F81_A9F5_4A4D_BFDF_47D60596D05A_.wvu.FilterData" localSheetId="0" hidden="1">վարկ!$A$4:$B$719</definedName>
    <definedName name="Z_EB4A827F_C4BC_42B7_B392_245CA7D0C351_.wvu.FilterData" localSheetId="0" hidden="1">վարկ!$A$4:$B$719</definedName>
    <definedName name="Z_EB90D5D9_55B7_4442_92D5_234D8479F935_.wvu.FilterData" localSheetId="0" hidden="1">վարկ!$A$4:$B$719</definedName>
    <definedName name="Z_EC9CFF77_FD3D_4F08_A98F_D2758D2B12BE_.wvu.FilterData" localSheetId="0" hidden="1">վարկ!$A$8:$C$726</definedName>
    <definedName name="Z_EC9CFF77_FD3D_4F08_A98F_D2758D2B12BE_.wvu.PrintArea" localSheetId="0" hidden="1">վարկ!$A$4:$C$726</definedName>
    <definedName name="Z_EC9CFF77_FD3D_4F08_A98F_D2758D2B12BE_.wvu.PrintTitles" localSheetId="0" hidden="1">վարկ!$6:$7</definedName>
    <definedName name="Z_EC9CFF77_FD3D_4F08_A98F_D2758D2B12BE_.wvu.Rows" localSheetId="0" hidden="1">վարկ!$4:$4</definedName>
    <definedName name="Z_FF1E2005_8C5C_4C8F_8835_E712657D02D7_.wvu.FilterData" localSheetId="0" hidden="1">վարկ!$A$4:$B$719</definedName>
  </definedNames>
  <calcPr calcId="162913"/>
  <customWorkbookViews>
    <customWorkbookView name="Anna Ohanyan - Personal View" guid="{5D75B506-2B2F-48C0-AA3D-DB2CD28E40C4}" mergeInterval="0" personalView="1" maximized="1" xWindow="-8" yWindow="-8" windowWidth="1936" windowHeight="1056" tabRatio="838" activeSheetId="1"/>
    <customWorkbookView name="Elena Khachatryan - Personal View" guid="{EC9CFF77-FD3D-4F08-A98F-D2758D2B12BE}" mergeInterval="0" personalView="1" maximized="1" xWindow="-8" yWindow="-8" windowWidth="1936" windowHeight="1056" activeSheetId="2"/>
    <customWorkbookView name="Arpenik Sahradyan - Personal View" guid="{909A9556-9201-4464-8B77-7A8210D7B766}" mergeInterval="0" personalView="1" maximized="1" xWindow="-8" yWindow="-8" windowWidth="1936" windowHeight="1056" activeSheetId="1"/>
    <customWorkbookView name="Evelina Grigoryan - Personal View" guid="{655DBD37-03EC-412C-B9F0-5F10F2966341}" mergeInterval="0" personalView="1" maximized="1" xWindow="-8" yWindow="-8" windowWidth="1936" windowHeight="1056" activeSheetId="1"/>
    <customWorkbookView name="Anahit Badalyan - Personal View" guid="{D95FE460-1BA1-43DD-B249-243747BE3A4D}" mergeInterval="0" personalView="1" maximized="1" windowWidth="1916" windowHeight="817" activeSheetId="1"/>
    <customWorkbookView name="User - Personal View" guid="{72810794-672F-4697-829A-F4B63F0DAF51}" mergeInterval="0" personalView="1" maximized="1" xWindow="-8" yWindow="-8" windowWidth="1936" windowHeight="1056" activeSheetId="1"/>
    <customWorkbookView name="Verzhine Nersesyan - Personal View" guid="{DA5860A4-651C-469C-9CDA-1744A212D704}" mergeInterval="0" personalView="1" maximized="1" xWindow="-8" yWindow="-8" windowWidth="1936" windowHeight="1056" activeSheetId="1"/>
  </customWorkbookViews>
  <fileRecoveryPr autoRecover="0"/>
</workbook>
</file>

<file path=xl/calcChain.xml><?xml version="1.0" encoding="utf-8"?>
<calcChain xmlns="http://schemas.openxmlformats.org/spreadsheetml/2006/main">
  <c r="M735" i="21" l="1"/>
  <c r="J735" i="21"/>
  <c r="G735" i="21"/>
  <c r="D735" i="21"/>
  <c r="O734" i="21"/>
  <c r="N734" i="21"/>
  <c r="M734" i="21"/>
  <c r="L734" i="21"/>
  <c r="K734" i="21"/>
  <c r="I734" i="21"/>
  <c r="H734" i="21"/>
  <c r="F734" i="21"/>
  <c r="E734" i="21"/>
  <c r="D734" i="21"/>
  <c r="O730" i="21"/>
  <c r="O732" i="21" s="1"/>
  <c r="N730" i="21"/>
  <c r="N732" i="21" s="1"/>
  <c r="M732" i="21" s="1"/>
  <c r="M730" i="21"/>
  <c r="K730" i="21"/>
  <c r="K732" i="21" s="1"/>
  <c r="I730" i="21"/>
  <c r="I732" i="21" s="1"/>
  <c r="F730" i="21"/>
  <c r="F732" i="21" s="1"/>
  <c r="E730" i="21"/>
  <c r="E732" i="21" s="1"/>
  <c r="D732" i="21" s="1"/>
  <c r="D730" i="21"/>
  <c r="O728" i="21"/>
  <c r="N728" i="21"/>
  <c r="M728" i="21"/>
  <c r="K728" i="21"/>
  <c r="I728" i="21"/>
  <c r="F728" i="21"/>
  <c r="E728" i="21"/>
  <c r="D728" i="21"/>
  <c r="O727" i="21"/>
  <c r="N727" i="21"/>
  <c r="M727" i="21"/>
  <c r="K727" i="21"/>
  <c r="I727" i="21"/>
  <c r="F727" i="21"/>
  <c r="E727" i="21"/>
  <c r="D727" i="21"/>
  <c r="M726" i="21"/>
  <c r="J726" i="21"/>
  <c r="G726" i="21"/>
  <c r="D726" i="21"/>
  <c r="M725" i="21"/>
  <c r="J725" i="21"/>
  <c r="G725" i="21"/>
  <c r="D725" i="21"/>
  <c r="O724" i="21"/>
  <c r="N724" i="21"/>
  <c r="M724" i="21"/>
  <c r="L724" i="21"/>
  <c r="K724" i="21"/>
  <c r="J724" i="21" s="1"/>
  <c r="I724" i="21"/>
  <c r="H724" i="21"/>
  <c r="G724" i="21" s="1"/>
  <c r="F724" i="21"/>
  <c r="E724" i="21"/>
  <c r="D724" i="21"/>
  <c r="O720" i="21"/>
  <c r="O722" i="21" s="1"/>
  <c r="N720" i="21"/>
  <c r="N722" i="21" s="1"/>
  <c r="M722" i="21" s="1"/>
  <c r="M720" i="21"/>
  <c r="L720" i="21"/>
  <c r="K720" i="21"/>
  <c r="K722" i="21" s="1"/>
  <c r="I720" i="21"/>
  <c r="I722" i="21" s="1"/>
  <c r="H720" i="21"/>
  <c r="G720" i="21" s="1"/>
  <c r="F720" i="21"/>
  <c r="F722" i="21" s="1"/>
  <c r="E720" i="21"/>
  <c r="E722" i="21" s="1"/>
  <c r="D720" i="21"/>
  <c r="M719" i="21"/>
  <c r="J719" i="21"/>
  <c r="G719" i="21"/>
  <c r="D719" i="21"/>
  <c r="O718" i="21"/>
  <c r="N718" i="21"/>
  <c r="M718" i="21"/>
  <c r="L718" i="21"/>
  <c r="K718" i="21"/>
  <c r="J718" i="21" s="1"/>
  <c r="I718" i="21"/>
  <c r="H718" i="21"/>
  <c r="G718" i="21" s="1"/>
  <c r="F718" i="21"/>
  <c r="E718" i="21"/>
  <c r="D718" i="21"/>
  <c r="O714" i="21"/>
  <c r="O716" i="21" s="1"/>
  <c r="N714" i="21"/>
  <c r="N716" i="21" s="1"/>
  <c r="M714" i="21"/>
  <c r="L714" i="21"/>
  <c r="K714" i="21"/>
  <c r="K716" i="21" s="1"/>
  <c r="I714" i="21"/>
  <c r="I716" i="21" s="1"/>
  <c r="H714" i="21"/>
  <c r="G714" i="21" s="1"/>
  <c r="F714" i="21"/>
  <c r="F716" i="21" s="1"/>
  <c r="D716" i="21" s="1"/>
  <c r="E714" i="21"/>
  <c r="E716" i="21" s="1"/>
  <c r="D714" i="21"/>
  <c r="M713" i="21"/>
  <c r="J713" i="21"/>
  <c r="G713" i="21"/>
  <c r="D713" i="21"/>
  <c r="M712" i="21"/>
  <c r="J712" i="21"/>
  <c r="G712" i="21"/>
  <c r="D712" i="21"/>
  <c r="M711" i="21"/>
  <c r="J711" i="21"/>
  <c r="G711" i="21"/>
  <c r="D711" i="21"/>
  <c r="M710" i="21"/>
  <c r="J710" i="21"/>
  <c r="G710" i="21"/>
  <c r="D710" i="21"/>
  <c r="M709" i="21"/>
  <c r="J709" i="21"/>
  <c r="G709" i="21"/>
  <c r="D709" i="21"/>
  <c r="M708" i="21"/>
  <c r="J708" i="21"/>
  <c r="G708" i="21"/>
  <c r="D708" i="21"/>
  <c r="M707" i="21"/>
  <c r="J707" i="21"/>
  <c r="G707" i="21"/>
  <c r="D707" i="21"/>
  <c r="M706" i="21"/>
  <c r="J706" i="21"/>
  <c r="G706" i="21"/>
  <c r="D706" i="21"/>
  <c r="M705" i="21"/>
  <c r="J705" i="21"/>
  <c r="G705" i="21"/>
  <c r="D705" i="21"/>
  <c r="M704" i="21"/>
  <c r="J704" i="21"/>
  <c r="G704" i="21"/>
  <c r="D704" i="21"/>
  <c r="O703" i="21"/>
  <c r="N703" i="21"/>
  <c r="M703" i="21"/>
  <c r="L703" i="21"/>
  <c r="L699" i="21" s="1"/>
  <c r="K703" i="21"/>
  <c r="I703" i="21"/>
  <c r="H703" i="21"/>
  <c r="F703" i="21"/>
  <c r="E703" i="21"/>
  <c r="D703" i="21"/>
  <c r="L701" i="21"/>
  <c r="O699" i="21"/>
  <c r="O701" i="21" s="1"/>
  <c r="N699" i="21"/>
  <c r="N701" i="21" s="1"/>
  <c r="M701" i="21" s="1"/>
  <c r="M699" i="21"/>
  <c r="K699" i="21"/>
  <c r="K701" i="21" s="1"/>
  <c r="J701" i="21" s="1"/>
  <c r="I699" i="21"/>
  <c r="I701" i="21" s="1"/>
  <c r="F699" i="21"/>
  <c r="F701" i="21" s="1"/>
  <c r="E699" i="21"/>
  <c r="E701" i="21" s="1"/>
  <c r="D701" i="21" s="1"/>
  <c r="D699" i="21"/>
  <c r="O697" i="21"/>
  <c r="N697" i="21"/>
  <c r="M697" i="21"/>
  <c r="K697" i="21"/>
  <c r="I697" i="21"/>
  <c r="F697" i="21"/>
  <c r="E697" i="21"/>
  <c r="D697" i="21"/>
  <c r="O696" i="21"/>
  <c r="N696" i="21"/>
  <c r="M696" i="21"/>
  <c r="K696" i="21"/>
  <c r="I696" i="21"/>
  <c r="F696" i="21"/>
  <c r="E696" i="21"/>
  <c r="D696" i="21"/>
  <c r="M695" i="21"/>
  <c r="J695" i="21"/>
  <c r="G695" i="21"/>
  <c r="D695" i="21"/>
  <c r="M694" i="21"/>
  <c r="J694" i="21"/>
  <c r="G694" i="21"/>
  <c r="D694" i="21"/>
  <c r="O693" i="21"/>
  <c r="N693" i="21"/>
  <c r="M693" i="21"/>
  <c r="L693" i="21"/>
  <c r="L689" i="21" s="1"/>
  <c r="L691" i="21" s="1"/>
  <c r="K693" i="21"/>
  <c r="I693" i="21"/>
  <c r="H693" i="21"/>
  <c r="G693" i="21" s="1"/>
  <c r="F693" i="21"/>
  <c r="E693" i="21"/>
  <c r="D693" i="21"/>
  <c r="H691" i="21"/>
  <c r="O689" i="21"/>
  <c r="O691" i="21" s="1"/>
  <c r="N689" i="21"/>
  <c r="N691" i="21" s="1"/>
  <c r="M691" i="21" s="1"/>
  <c r="M689" i="21"/>
  <c r="K689" i="21"/>
  <c r="K691" i="21" s="1"/>
  <c r="I689" i="21"/>
  <c r="I691" i="21" s="1"/>
  <c r="H689" i="21"/>
  <c r="G689" i="21" s="1"/>
  <c r="F689" i="21"/>
  <c r="F691" i="21" s="1"/>
  <c r="D691" i="21" s="1"/>
  <c r="E689" i="21"/>
  <c r="E691" i="21" s="1"/>
  <c r="D689" i="21"/>
  <c r="M688" i="21"/>
  <c r="J688" i="21"/>
  <c r="G688" i="21"/>
  <c r="D688" i="21"/>
  <c r="M687" i="21"/>
  <c r="J687" i="21"/>
  <c r="G687" i="21"/>
  <c r="D687" i="21"/>
  <c r="M686" i="21"/>
  <c r="J686" i="21"/>
  <c r="G686" i="21"/>
  <c r="D686" i="21"/>
  <c r="M685" i="21"/>
  <c r="J685" i="21"/>
  <c r="G685" i="21"/>
  <c r="D685" i="21"/>
  <c r="M684" i="21"/>
  <c r="J684" i="21"/>
  <c r="G684" i="21"/>
  <c r="D684" i="21"/>
  <c r="M683" i="21"/>
  <c r="J683" i="21"/>
  <c r="G683" i="21"/>
  <c r="D683" i="21"/>
  <c r="M682" i="21"/>
  <c r="J682" i="21"/>
  <c r="G682" i="21"/>
  <c r="D682" i="21"/>
  <c r="M681" i="21"/>
  <c r="J681" i="21"/>
  <c r="G681" i="21"/>
  <c r="D681" i="21"/>
  <c r="M680" i="21"/>
  <c r="J680" i="21"/>
  <c r="G680" i="21"/>
  <c r="D680" i="21"/>
  <c r="M679" i="21"/>
  <c r="J679" i="21"/>
  <c r="G679" i="21"/>
  <c r="D679" i="21"/>
  <c r="M678" i="21"/>
  <c r="J678" i="21"/>
  <c r="G678" i="21"/>
  <c r="D678" i="21"/>
  <c r="M677" i="21"/>
  <c r="J677" i="21"/>
  <c r="G677" i="21"/>
  <c r="D677" i="21"/>
  <c r="M676" i="21"/>
  <c r="J676" i="21"/>
  <c r="G676" i="21"/>
  <c r="D676" i="21"/>
  <c r="M675" i="21"/>
  <c r="J675" i="21"/>
  <c r="G675" i="21"/>
  <c r="D675" i="21"/>
  <c r="M674" i="21"/>
  <c r="J674" i="21"/>
  <c r="G674" i="21"/>
  <c r="D674" i="21"/>
  <c r="M673" i="21"/>
  <c r="J673" i="21"/>
  <c r="G673" i="21"/>
  <c r="D673" i="21"/>
  <c r="M672" i="21"/>
  <c r="J672" i="21"/>
  <c r="G672" i="21"/>
  <c r="D672" i="21"/>
  <c r="M671" i="21"/>
  <c r="J671" i="21"/>
  <c r="G671" i="21"/>
  <c r="G670" i="21" s="1"/>
  <c r="D671" i="21"/>
  <c r="D670" i="21" s="1"/>
  <c r="O670" i="21"/>
  <c r="N670" i="21"/>
  <c r="M670" i="21"/>
  <c r="L670" i="21"/>
  <c r="L666" i="21" s="1"/>
  <c r="L668" i="21" s="1"/>
  <c r="K670" i="21"/>
  <c r="J670" i="21"/>
  <c r="I670" i="21"/>
  <c r="H670" i="21"/>
  <c r="H666" i="21" s="1"/>
  <c r="G666" i="21" s="1"/>
  <c r="F670" i="21"/>
  <c r="E670" i="21"/>
  <c r="H668" i="21"/>
  <c r="O666" i="21"/>
  <c r="O668" i="21" s="1"/>
  <c r="N666" i="21"/>
  <c r="N668" i="21" s="1"/>
  <c r="M668" i="21" s="1"/>
  <c r="M666" i="21"/>
  <c r="K666" i="21"/>
  <c r="K668" i="21" s="1"/>
  <c r="I666" i="21"/>
  <c r="I668" i="21" s="1"/>
  <c r="F666" i="21"/>
  <c r="F668" i="21" s="1"/>
  <c r="E666" i="21"/>
  <c r="E668" i="21" s="1"/>
  <c r="D668" i="21" s="1"/>
  <c r="D666" i="21"/>
  <c r="M665" i="21"/>
  <c r="J665" i="21"/>
  <c r="G665" i="21"/>
  <c r="D665" i="21"/>
  <c r="M664" i="21"/>
  <c r="J664" i="21"/>
  <c r="G664" i="21"/>
  <c r="D664" i="21"/>
  <c r="M663" i="21"/>
  <c r="J663" i="21"/>
  <c r="G663" i="21"/>
  <c r="D663" i="21"/>
  <c r="M662" i="21"/>
  <c r="J662" i="21"/>
  <c r="G662" i="21"/>
  <c r="D662" i="21"/>
  <c r="M661" i="21"/>
  <c r="J661" i="21"/>
  <c r="G661" i="21"/>
  <c r="D661" i="21"/>
  <c r="M660" i="21"/>
  <c r="J660" i="21"/>
  <c r="G660" i="21"/>
  <c r="D660" i="21"/>
  <c r="M659" i="21"/>
  <c r="J659" i="21"/>
  <c r="G659" i="21"/>
  <c r="D659" i="21"/>
  <c r="M658" i="21"/>
  <c r="J658" i="21"/>
  <c r="G658" i="21"/>
  <c r="D658" i="21"/>
  <c r="M657" i="21"/>
  <c r="J657" i="21"/>
  <c r="G657" i="21"/>
  <c r="D657" i="21"/>
  <c r="M656" i="21"/>
  <c r="J656" i="21"/>
  <c r="G656" i="21"/>
  <c r="D656" i="21"/>
  <c r="M655" i="21"/>
  <c r="J655" i="21"/>
  <c r="G655" i="21"/>
  <c r="D655" i="21"/>
  <c r="M654" i="21"/>
  <c r="J654" i="21"/>
  <c r="G654" i="21"/>
  <c r="D654" i="21"/>
  <c r="M653" i="21"/>
  <c r="J653" i="21"/>
  <c r="G653" i="21"/>
  <c r="D653" i="21"/>
  <c r="M652" i="21"/>
  <c r="J652" i="21"/>
  <c r="G652" i="21"/>
  <c r="D652" i="21"/>
  <c r="M651" i="21"/>
  <c r="J651" i="21"/>
  <c r="G651" i="21"/>
  <c r="D651" i="21"/>
  <c r="M650" i="21"/>
  <c r="J650" i="21"/>
  <c r="G650" i="21"/>
  <c r="D650" i="21"/>
  <c r="M649" i="21"/>
  <c r="J649" i="21"/>
  <c r="G649" i="21"/>
  <c r="D649" i="21"/>
  <c r="M648" i="21"/>
  <c r="J648" i="21"/>
  <c r="G648" i="21"/>
  <c r="D648" i="21"/>
  <c r="M647" i="21"/>
  <c r="J647" i="21"/>
  <c r="G647" i="21"/>
  <c r="D647" i="21"/>
  <c r="M646" i="21"/>
  <c r="J646" i="21"/>
  <c r="G646" i="21"/>
  <c r="D646" i="21"/>
  <c r="M645" i="21"/>
  <c r="J645" i="21"/>
  <c r="G645" i="21"/>
  <c r="D645" i="21"/>
  <c r="O644" i="21"/>
  <c r="N644" i="21"/>
  <c r="M644" i="21"/>
  <c r="L644" i="21"/>
  <c r="K644" i="21"/>
  <c r="I644" i="21"/>
  <c r="H644" i="21"/>
  <c r="G644" i="21" s="1"/>
  <c r="F644" i="21"/>
  <c r="E644" i="21"/>
  <c r="D644" i="21"/>
  <c r="H642" i="21"/>
  <c r="G642" i="21" s="1"/>
  <c r="O640" i="21"/>
  <c r="O642" i="21" s="1"/>
  <c r="N640" i="21"/>
  <c r="N642" i="21" s="1"/>
  <c r="M642" i="21" s="1"/>
  <c r="M640" i="21"/>
  <c r="L640" i="21"/>
  <c r="K640" i="21"/>
  <c r="K642" i="21" s="1"/>
  <c r="I640" i="21"/>
  <c r="I642" i="21" s="1"/>
  <c r="H640" i="21"/>
  <c r="F640" i="21"/>
  <c r="F642" i="21" s="1"/>
  <c r="D642" i="21" s="1"/>
  <c r="E640" i="21"/>
  <c r="E642" i="21" s="1"/>
  <c r="D640" i="21"/>
  <c r="O638" i="21"/>
  <c r="N638" i="21"/>
  <c r="M638" i="21"/>
  <c r="K638" i="21"/>
  <c r="I638" i="21"/>
  <c r="F638" i="21"/>
  <c r="E638" i="21"/>
  <c r="D638" i="21"/>
  <c r="M637" i="21"/>
  <c r="J637" i="21"/>
  <c r="G637" i="21"/>
  <c r="D637" i="21"/>
  <c r="M636" i="21"/>
  <c r="J636" i="21"/>
  <c r="G636" i="21"/>
  <c r="D636" i="21"/>
  <c r="M635" i="21"/>
  <c r="J635" i="21"/>
  <c r="G635" i="21"/>
  <c r="D635" i="21"/>
  <c r="O634" i="21"/>
  <c r="N634" i="21"/>
  <c r="M634" i="21"/>
  <c r="L634" i="21"/>
  <c r="L630" i="21" s="1"/>
  <c r="L632" i="21" s="1"/>
  <c r="K634" i="21"/>
  <c r="I634" i="21"/>
  <c r="H634" i="21"/>
  <c r="G634" i="21" s="1"/>
  <c r="F634" i="21"/>
  <c r="E634" i="21"/>
  <c r="D634" i="21"/>
  <c r="H632" i="21"/>
  <c r="O630" i="21"/>
  <c r="O632" i="21" s="1"/>
  <c r="N630" i="21"/>
  <c r="N632" i="21" s="1"/>
  <c r="M632" i="21" s="1"/>
  <c r="M630" i="21"/>
  <c r="K630" i="21"/>
  <c r="K632" i="21" s="1"/>
  <c r="I630" i="21"/>
  <c r="I632" i="21" s="1"/>
  <c r="H630" i="21"/>
  <c r="G630" i="21" s="1"/>
  <c r="F630" i="21"/>
  <c r="F632" i="21" s="1"/>
  <c r="E630" i="21"/>
  <c r="E632" i="21" s="1"/>
  <c r="D632" i="21" s="1"/>
  <c r="D630" i="21"/>
  <c r="M629" i="21"/>
  <c r="J629" i="21"/>
  <c r="G629" i="21"/>
  <c r="D629" i="21"/>
  <c r="M628" i="21"/>
  <c r="J628" i="21"/>
  <c r="G628" i="21"/>
  <c r="D628" i="21"/>
  <c r="M627" i="21"/>
  <c r="J627" i="21"/>
  <c r="G627" i="21"/>
  <c r="D627" i="21"/>
  <c r="M626" i="21"/>
  <c r="J626" i="21"/>
  <c r="G626" i="21"/>
  <c r="D626" i="21"/>
  <c r="M625" i="21"/>
  <c r="J625" i="21"/>
  <c r="G625" i="21"/>
  <c r="D625" i="21"/>
  <c r="M624" i="21"/>
  <c r="J624" i="21"/>
  <c r="G624" i="21"/>
  <c r="D624" i="21"/>
  <c r="M623" i="21"/>
  <c r="J623" i="21"/>
  <c r="G623" i="21"/>
  <c r="D623" i="21"/>
  <c r="M622" i="21"/>
  <c r="J622" i="21"/>
  <c r="G622" i="21"/>
  <c r="D622" i="21"/>
  <c r="M621" i="21"/>
  <c r="J621" i="21"/>
  <c r="G621" i="21"/>
  <c r="D621" i="21"/>
  <c r="M620" i="21"/>
  <c r="J620" i="21"/>
  <c r="G620" i="21"/>
  <c r="D620" i="21"/>
  <c r="M619" i="21"/>
  <c r="J619" i="21"/>
  <c r="G619" i="21"/>
  <c r="D619" i="21"/>
  <c r="M618" i="21"/>
  <c r="J618" i="21"/>
  <c r="G618" i="21"/>
  <c r="D618" i="21"/>
  <c r="M617" i="21"/>
  <c r="J617" i="21"/>
  <c r="G617" i="21"/>
  <c r="D617" i="21"/>
  <c r="M616" i="21"/>
  <c r="J616" i="21"/>
  <c r="G616" i="21"/>
  <c r="D616" i="21"/>
  <c r="M615" i="21"/>
  <c r="J615" i="21"/>
  <c r="G615" i="21"/>
  <c r="D615" i="21"/>
  <c r="O614" i="21"/>
  <c r="N614" i="21"/>
  <c r="M614" i="21"/>
  <c r="L614" i="21"/>
  <c r="K614" i="21"/>
  <c r="I614" i="21"/>
  <c r="H614" i="21"/>
  <c r="G614" i="21" s="1"/>
  <c r="F614" i="21"/>
  <c r="E614" i="21"/>
  <c r="D614" i="21"/>
  <c r="H612" i="21"/>
  <c r="O610" i="21"/>
  <c r="O612" i="21" s="1"/>
  <c r="N610" i="21"/>
  <c r="N612" i="21" s="1"/>
  <c r="M612" i="21" s="1"/>
  <c r="M610" i="21"/>
  <c r="L610" i="21"/>
  <c r="K610" i="21"/>
  <c r="K612" i="21" s="1"/>
  <c r="I610" i="21"/>
  <c r="I612" i="21" s="1"/>
  <c r="H610" i="21"/>
  <c r="F610" i="21"/>
  <c r="F612" i="21" s="1"/>
  <c r="D612" i="21" s="1"/>
  <c r="E610" i="21"/>
  <c r="E612" i="21" s="1"/>
  <c r="D610" i="21"/>
  <c r="O608" i="21"/>
  <c r="N608" i="21"/>
  <c r="M608" i="21"/>
  <c r="K608" i="21"/>
  <c r="I608" i="21"/>
  <c r="F608" i="21"/>
  <c r="E608" i="21"/>
  <c r="D608" i="21"/>
  <c r="D607" i="21"/>
  <c r="D606" i="21"/>
  <c r="D605" i="21"/>
  <c r="O604" i="21"/>
  <c r="O600" i="21" s="1"/>
  <c r="O602" i="21" s="1"/>
  <c r="N604" i="21"/>
  <c r="L604" i="21"/>
  <c r="K604" i="21"/>
  <c r="J604" i="21" s="1"/>
  <c r="I604" i="21"/>
  <c r="H604" i="21"/>
  <c r="G604" i="21"/>
  <c r="F604" i="21"/>
  <c r="E604" i="21"/>
  <c r="D604" i="21"/>
  <c r="G602" i="21"/>
  <c r="N600" i="21"/>
  <c r="N602" i="21" s="1"/>
  <c r="L600" i="21"/>
  <c r="L602" i="21" s="1"/>
  <c r="K600" i="21"/>
  <c r="J600" i="21" s="1"/>
  <c r="I600" i="21"/>
  <c r="I602" i="21" s="1"/>
  <c r="H600" i="21"/>
  <c r="H602" i="21" s="1"/>
  <c r="G600" i="21"/>
  <c r="F600" i="21"/>
  <c r="F602" i="21" s="1"/>
  <c r="E600" i="21"/>
  <c r="E602" i="21" s="1"/>
  <c r="D600" i="21"/>
  <c r="D599" i="21"/>
  <c r="D598" i="21"/>
  <c r="D597" i="21"/>
  <c r="D596" i="21"/>
  <c r="D595" i="21"/>
  <c r="D594" i="21"/>
  <c r="D593" i="21"/>
  <c r="D592" i="21"/>
  <c r="D591" i="21"/>
  <c r="D590" i="21"/>
  <c r="D589" i="21"/>
  <c r="D588" i="21"/>
  <c r="D587" i="21"/>
  <c r="D586" i="21"/>
  <c r="D585" i="21"/>
  <c r="D584" i="21"/>
  <c r="D583" i="21"/>
  <c r="O582" i="21"/>
  <c r="N582" i="21"/>
  <c r="M582" i="21"/>
  <c r="L582" i="21"/>
  <c r="L578" i="21" s="1"/>
  <c r="L580" i="21" s="1"/>
  <c r="K582" i="21"/>
  <c r="I582" i="21"/>
  <c r="H582" i="21"/>
  <c r="G582" i="21" s="1"/>
  <c r="F582" i="21"/>
  <c r="E582" i="21"/>
  <c r="D582" i="21"/>
  <c r="O578" i="21"/>
  <c r="O580" i="21" s="1"/>
  <c r="N578" i="21"/>
  <c r="N580" i="21" s="1"/>
  <c r="M578" i="21"/>
  <c r="K578" i="21"/>
  <c r="K580" i="21" s="1"/>
  <c r="I578" i="21"/>
  <c r="I580" i="21" s="1"/>
  <c r="F578" i="21"/>
  <c r="F580" i="21" s="1"/>
  <c r="E578" i="21"/>
  <c r="E580" i="21" s="1"/>
  <c r="D580" i="21" s="1"/>
  <c r="D578" i="21"/>
  <c r="M574" i="21"/>
  <c r="J574" i="21"/>
  <c r="G574" i="21"/>
  <c r="D574" i="21"/>
  <c r="M573" i="21"/>
  <c r="J573" i="21"/>
  <c r="G573" i="21"/>
  <c r="D573" i="21"/>
  <c r="M572" i="21"/>
  <c r="J572" i="21"/>
  <c r="G572" i="21"/>
  <c r="D572" i="21"/>
  <c r="O571" i="21"/>
  <c r="N571" i="21"/>
  <c r="M571" i="21"/>
  <c r="L571" i="21"/>
  <c r="L567" i="21" s="1"/>
  <c r="L542" i="21" s="1"/>
  <c r="K571" i="21"/>
  <c r="I571" i="21"/>
  <c r="H571" i="21"/>
  <c r="G571" i="21" s="1"/>
  <c r="F571" i="21"/>
  <c r="E571" i="21"/>
  <c r="D571" i="21"/>
  <c r="M569" i="21"/>
  <c r="L569" i="21"/>
  <c r="E569" i="21"/>
  <c r="O567" i="21"/>
  <c r="O569" i="21" s="1"/>
  <c r="N567" i="21"/>
  <c r="N569" i="21" s="1"/>
  <c r="M567" i="21"/>
  <c r="K567" i="21"/>
  <c r="K569" i="21" s="1"/>
  <c r="I567" i="21"/>
  <c r="I569" i="21" s="1"/>
  <c r="H567" i="21"/>
  <c r="F567" i="21"/>
  <c r="F569" i="21" s="1"/>
  <c r="E567" i="21"/>
  <c r="D567" i="21"/>
  <c r="M566" i="21"/>
  <c r="J566" i="21"/>
  <c r="G566" i="21"/>
  <c r="D566" i="21"/>
  <c r="M565" i="21"/>
  <c r="J565" i="21"/>
  <c r="G565" i="21"/>
  <c r="D565" i="21"/>
  <c r="M564" i="21"/>
  <c r="J564" i="21"/>
  <c r="G564" i="21"/>
  <c r="D564" i="21"/>
  <c r="M563" i="21"/>
  <c r="J563" i="21"/>
  <c r="G563" i="21"/>
  <c r="D563" i="21"/>
  <c r="M562" i="21"/>
  <c r="J562" i="21"/>
  <c r="G562" i="21"/>
  <c r="D562" i="21"/>
  <c r="M561" i="21"/>
  <c r="J561" i="21"/>
  <c r="G561" i="21"/>
  <c r="D561" i="21"/>
  <c r="M560" i="21"/>
  <c r="J560" i="21"/>
  <c r="G560" i="21"/>
  <c r="D560" i="21"/>
  <c r="M559" i="21"/>
  <c r="J559" i="21"/>
  <c r="G559" i="21"/>
  <c r="D559" i="21"/>
  <c r="M558" i="21"/>
  <c r="J558" i="21"/>
  <c r="G558" i="21"/>
  <c r="D558" i="21"/>
  <c r="M557" i="21"/>
  <c r="J557" i="21"/>
  <c r="G557" i="21"/>
  <c r="D557" i="21"/>
  <c r="M556" i="21"/>
  <c r="J556" i="21"/>
  <c r="G556" i="21"/>
  <c r="D556" i="21"/>
  <c r="M555" i="21"/>
  <c r="J555" i="21"/>
  <c r="G555" i="21"/>
  <c r="D555" i="21"/>
  <c r="M554" i="21"/>
  <c r="J554" i="21"/>
  <c r="G554" i="21"/>
  <c r="D554" i="21"/>
  <c r="M553" i="21"/>
  <c r="J553" i="21"/>
  <c r="G553" i="21"/>
  <c r="D553" i="21"/>
  <c r="M552" i="21"/>
  <c r="J552" i="21"/>
  <c r="G552" i="21"/>
  <c r="D552" i="21"/>
  <c r="M551" i="21"/>
  <c r="J551" i="21"/>
  <c r="G551" i="21"/>
  <c r="D551" i="21"/>
  <c r="M550" i="21"/>
  <c r="J550" i="21"/>
  <c r="G550" i="21"/>
  <c r="D550" i="21"/>
  <c r="M549" i="21"/>
  <c r="J549" i="21"/>
  <c r="G549" i="21"/>
  <c r="D549" i="21"/>
  <c r="O548" i="21"/>
  <c r="M548" i="21" s="1"/>
  <c r="N548" i="21"/>
  <c r="L548" i="21"/>
  <c r="K548" i="21"/>
  <c r="J548" i="21" s="1"/>
  <c r="I548" i="21"/>
  <c r="G548" i="21" s="1"/>
  <c r="H548" i="21"/>
  <c r="F548" i="21"/>
  <c r="E548" i="21"/>
  <c r="L546" i="21"/>
  <c r="H546" i="21"/>
  <c r="O544" i="21"/>
  <c r="N544" i="21"/>
  <c r="N546" i="21" s="1"/>
  <c r="L544" i="21"/>
  <c r="K544" i="21"/>
  <c r="I544" i="21"/>
  <c r="H544" i="21"/>
  <c r="G544" i="21" s="1"/>
  <c r="F544" i="21"/>
  <c r="F546" i="21" s="1"/>
  <c r="E544" i="21"/>
  <c r="N542" i="21"/>
  <c r="H542" i="21"/>
  <c r="F542" i="21"/>
  <c r="N541" i="21"/>
  <c r="L541" i="21"/>
  <c r="F541" i="21"/>
  <c r="M540" i="21"/>
  <c r="J540" i="21"/>
  <c r="G540" i="21"/>
  <c r="D540" i="21"/>
  <c r="M539" i="21"/>
  <c r="J539" i="21"/>
  <c r="G539" i="21"/>
  <c r="D539" i="21"/>
  <c r="O538" i="21"/>
  <c r="M538" i="21" s="1"/>
  <c r="N538" i="21"/>
  <c r="L538" i="21"/>
  <c r="L534" i="21" s="1"/>
  <c r="K538" i="21"/>
  <c r="I538" i="21"/>
  <c r="H538" i="21"/>
  <c r="G538" i="21"/>
  <c r="F538" i="21"/>
  <c r="E538" i="21"/>
  <c r="D538" i="21"/>
  <c r="I536" i="21"/>
  <c r="H536" i="21"/>
  <c r="G536" i="21" s="1"/>
  <c r="O534" i="21"/>
  <c r="N534" i="21"/>
  <c r="N536" i="21" s="1"/>
  <c r="I534" i="21"/>
  <c r="H534" i="21"/>
  <c r="G534" i="21"/>
  <c r="F534" i="21"/>
  <c r="F536" i="21" s="1"/>
  <c r="E534" i="21"/>
  <c r="E536" i="21" s="1"/>
  <c r="D534" i="21"/>
  <c r="M533" i="21"/>
  <c r="J533" i="21"/>
  <c r="G533" i="21"/>
  <c r="D533" i="21"/>
  <c r="M532" i="21"/>
  <c r="J532" i="21"/>
  <c r="G532" i="21"/>
  <c r="D532" i="21"/>
  <c r="M531" i="21"/>
  <c r="J531" i="21"/>
  <c r="G531" i="21"/>
  <c r="D531" i="21"/>
  <c r="M530" i="21"/>
  <c r="J530" i="21"/>
  <c r="G530" i="21"/>
  <c r="D530" i="21"/>
  <c r="M529" i="21"/>
  <c r="J529" i="21"/>
  <c r="G529" i="21"/>
  <c r="D529" i="21"/>
  <c r="M528" i="21"/>
  <c r="J528" i="21"/>
  <c r="G528" i="21"/>
  <c r="D528" i="21"/>
  <c r="M527" i="21"/>
  <c r="J527" i="21"/>
  <c r="G527" i="21"/>
  <c r="D527" i="21"/>
  <c r="M526" i="21"/>
  <c r="J526" i="21"/>
  <c r="G526" i="21"/>
  <c r="D526" i="21"/>
  <c r="M525" i="21"/>
  <c r="J525" i="21"/>
  <c r="G525" i="21"/>
  <c r="D525" i="21"/>
  <c r="M524" i="21"/>
  <c r="J524" i="21"/>
  <c r="G524" i="21"/>
  <c r="D524" i="21"/>
  <c r="M523" i="21"/>
  <c r="J523" i="21"/>
  <c r="G523" i="21"/>
  <c r="D523" i="21"/>
  <c r="M522" i="21"/>
  <c r="J522" i="21"/>
  <c r="G522" i="21"/>
  <c r="D522" i="21"/>
  <c r="M521" i="21"/>
  <c r="J521" i="21"/>
  <c r="G521" i="21"/>
  <c r="D521" i="21"/>
  <c r="M520" i="21"/>
  <c r="J520" i="21"/>
  <c r="G520" i="21"/>
  <c r="D520" i="21"/>
  <c r="M519" i="21"/>
  <c r="J519" i="21"/>
  <c r="G519" i="21"/>
  <c r="D519" i="21"/>
  <c r="M518" i="21"/>
  <c r="J518" i="21"/>
  <c r="G518" i="21"/>
  <c r="D518" i="21"/>
  <c r="M517" i="21"/>
  <c r="J517" i="21"/>
  <c r="G517" i="21"/>
  <c r="D517" i="21"/>
  <c r="M516" i="21"/>
  <c r="J516" i="21"/>
  <c r="G516" i="21"/>
  <c r="D516" i="21"/>
  <c r="M515" i="21"/>
  <c r="J515" i="21"/>
  <c r="G515" i="21"/>
  <c r="D515" i="21"/>
  <c r="M514" i="21"/>
  <c r="J514" i="21"/>
  <c r="G514" i="21"/>
  <c r="D514" i="21"/>
  <c r="M513" i="21"/>
  <c r="J513" i="21"/>
  <c r="G513" i="21"/>
  <c r="D513" i="21"/>
  <c r="O512" i="21"/>
  <c r="M512" i="21" s="1"/>
  <c r="N512" i="21"/>
  <c r="L512" i="21"/>
  <c r="K512" i="21"/>
  <c r="J512" i="21" s="1"/>
  <c r="I512" i="21"/>
  <c r="H512" i="21"/>
  <c r="F512" i="21"/>
  <c r="E512" i="21"/>
  <c r="D512" i="21" s="1"/>
  <c r="L510" i="21"/>
  <c r="H510" i="21"/>
  <c r="O508" i="21"/>
  <c r="N508" i="21"/>
  <c r="N510" i="21" s="1"/>
  <c r="L508" i="21"/>
  <c r="K508" i="21"/>
  <c r="I508" i="21"/>
  <c r="H508" i="21"/>
  <c r="F508" i="21"/>
  <c r="F510" i="21" s="1"/>
  <c r="E508" i="21"/>
  <c r="N506" i="21"/>
  <c r="H506" i="21"/>
  <c r="F506" i="21"/>
  <c r="E506" i="21"/>
  <c r="E505" i="21" s="1"/>
  <c r="N505" i="21"/>
  <c r="H505" i="21"/>
  <c r="F505" i="21"/>
  <c r="D505" i="21"/>
  <c r="M504" i="21"/>
  <c r="J504" i="21"/>
  <c r="G504" i="21"/>
  <c r="D504" i="21"/>
  <c r="O503" i="21"/>
  <c r="M503" i="21" s="1"/>
  <c r="N503" i="21"/>
  <c r="L503" i="21"/>
  <c r="L499" i="21" s="1"/>
  <c r="L501" i="21" s="1"/>
  <c r="K503" i="21"/>
  <c r="I503" i="21"/>
  <c r="H503" i="21"/>
  <c r="G503" i="21"/>
  <c r="F503" i="21"/>
  <c r="D503" i="21" s="1"/>
  <c r="E503" i="21"/>
  <c r="N499" i="21"/>
  <c r="I499" i="21"/>
  <c r="I501" i="21" s="1"/>
  <c r="H499" i="21"/>
  <c r="H501" i="21" s="1"/>
  <c r="G499" i="21"/>
  <c r="E499" i="21"/>
  <c r="E501" i="21" s="1"/>
  <c r="M498" i="21"/>
  <c r="J498" i="21"/>
  <c r="G498" i="21"/>
  <c r="D498" i="21"/>
  <c r="O497" i="21"/>
  <c r="N497" i="21"/>
  <c r="L497" i="21"/>
  <c r="K497" i="21"/>
  <c r="J497" i="21" s="1"/>
  <c r="I497" i="21"/>
  <c r="H497" i="21"/>
  <c r="G497" i="21"/>
  <c r="F497" i="21"/>
  <c r="D497" i="21" s="1"/>
  <c r="E497" i="21"/>
  <c r="O495" i="21"/>
  <c r="N495" i="21"/>
  <c r="F495" i="21"/>
  <c r="O493" i="21"/>
  <c r="N493" i="21"/>
  <c r="L493" i="21"/>
  <c r="L495" i="21" s="1"/>
  <c r="K493" i="21"/>
  <c r="I493" i="21"/>
  <c r="I495" i="21" s="1"/>
  <c r="H493" i="21"/>
  <c r="H495" i="21" s="1"/>
  <c r="G493" i="21"/>
  <c r="F493" i="21"/>
  <c r="D493" i="21" s="1"/>
  <c r="E493" i="21"/>
  <c r="E495" i="21" s="1"/>
  <c r="M492" i="21"/>
  <c r="J492" i="21"/>
  <c r="G492" i="21"/>
  <c r="D492" i="21"/>
  <c r="M491" i="21"/>
  <c r="J491" i="21"/>
  <c r="G491" i="21"/>
  <c r="D491" i="21"/>
  <c r="M490" i="21"/>
  <c r="J490" i="21"/>
  <c r="G490" i="21"/>
  <c r="D490" i="21"/>
  <c r="M489" i="21"/>
  <c r="J489" i="21"/>
  <c r="G489" i="21"/>
  <c r="D489" i="21"/>
  <c r="M488" i="21"/>
  <c r="J488" i="21"/>
  <c r="G488" i="21"/>
  <c r="D488" i="21"/>
  <c r="O487" i="21"/>
  <c r="N487" i="21"/>
  <c r="L487" i="21"/>
  <c r="K487" i="21"/>
  <c r="J487" i="21"/>
  <c r="I487" i="21"/>
  <c r="H487" i="21"/>
  <c r="G487" i="21"/>
  <c r="F487" i="21"/>
  <c r="F483" i="21" s="1"/>
  <c r="F485" i="21" s="1"/>
  <c r="E487" i="21"/>
  <c r="K485" i="21"/>
  <c r="J485" i="21"/>
  <c r="G485" i="21"/>
  <c r="L483" i="21"/>
  <c r="L485" i="21" s="1"/>
  <c r="K483" i="21"/>
  <c r="J483" i="21"/>
  <c r="I483" i="21"/>
  <c r="I485" i="21" s="1"/>
  <c r="H483" i="21"/>
  <c r="H485" i="21" s="1"/>
  <c r="G483" i="21"/>
  <c r="E483" i="21"/>
  <c r="E485" i="21" s="1"/>
  <c r="M482" i="21"/>
  <c r="J482" i="21"/>
  <c r="G482" i="21"/>
  <c r="D482" i="21"/>
  <c r="O481" i="21"/>
  <c r="O477" i="21" s="1"/>
  <c r="O479" i="21" s="1"/>
  <c r="N481" i="21"/>
  <c r="L481" i="21"/>
  <c r="K481" i="21"/>
  <c r="J481" i="21"/>
  <c r="I481" i="21"/>
  <c r="H481" i="21"/>
  <c r="G481" i="21"/>
  <c r="F481" i="21"/>
  <c r="E481" i="21"/>
  <c r="N479" i="21"/>
  <c r="K479" i="21"/>
  <c r="G479" i="21"/>
  <c r="N477" i="21"/>
  <c r="L477" i="21"/>
  <c r="L479" i="21" s="1"/>
  <c r="K477" i="21"/>
  <c r="J477" i="21" s="1"/>
  <c r="I477" i="21"/>
  <c r="I479" i="21" s="1"/>
  <c r="H477" i="21"/>
  <c r="H479" i="21" s="1"/>
  <c r="G477" i="21"/>
  <c r="E477" i="21"/>
  <c r="E479" i="21" s="1"/>
  <c r="M476" i="21"/>
  <c r="J476" i="21"/>
  <c r="G476" i="21"/>
  <c r="D476" i="21"/>
  <c r="O475" i="21"/>
  <c r="N475" i="21"/>
  <c r="L475" i="21"/>
  <c r="K475" i="21"/>
  <c r="J475" i="21"/>
  <c r="I475" i="21"/>
  <c r="H475" i="21"/>
  <c r="G475" i="21"/>
  <c r="F475" i="21"/>
  <c r="F471" i="21" s="1"/>
  <c r="E475" i="21"/>
  <c r="K473" i="21"/>
  <c r="J473" i="21"/>
  <c r="N471" i="21"/>
  <c r="L471" i="21"/>
  <c r="L473" i="21" s="1"/>
  <c r="K471" i="21"/>
  <c r="J471" i="21"/>
  <c r="I471" i="21"/>
  <c r="I473" i="21" s="1"/>
  <c r="H471" i="21"/>
  <c r="H473" i="21" s="1"/>
  <c r="G471" i="21"/>
  <c r="E471" i="21"/>
  <c r="E473" i="21" s="1"/>
  <c r="M470" i="21"/>
  <c r="J470" i="21"/>
  <c r="G470" i="21"/>
  <c r="D470" i="21"/>
  <c r="O469" i="21"/>
  <c r="N469" i="21"/>
  <c r="L469" i="21"/>
  <c r="K469" i="21"/>
  <c r="K465" i="21" s="1"/>
  <c r="I469" i="21"/>
  <c r="H469" i="21"/>
  <c r="G469" i="21"/>
  <c r="F469" i="21"/>
  <c r="E469" i="21"/>
  <c r="N467" i="21"/>
  <c r="K467" i="21"/>
  <c r="O465" i="21"/>
  <c r="O467" i="21" s="1"/>
  <c r="N465" i="21"/>
  <c r="L465" i="21"/>
  <c r="L467" i="21" s="1"/>
  <c r="J465" i="21"/>
  <c r="I465" i="21"/>
  <c r="I467" i="21" s="1"/>
  <c r="H465" i="21"/>
  <c r="H467" i="21" s="1"/>
  <c r="G467" i="21" s="1"/>
  <c r="G465" i="21"/>
  <c r="F465" i="21"/>
  <c r="E465" i="21"/>
  <c r="E467" i="21" s="1"/>
  <c r="M464" i="21"/>
  <c r="J464" i="21"/>
  <c r="G464" i="21"/>
  <c r="D464" i="21"/>
  <c r="O463" i="21"/>
  <c r="N463" i="21"/>
  <c r="L463" i="21"/>
  <c r="K463" i="21"/>
  <c r="J463" i="21"/>
  <c r="I463" i="21"/>
  <c r="H463" i="21"/>
  <c r="G463" i="21"/>
  <c r="F463" i="21"/>
  <c r="D463" i="21" s="1"/>
  <c r="E463" i="21"/>
  <c r="O461" i="21"/>
  <c r="K461" i="21"/>
  <c r="J461" i="21" s="1"/>
  <c r="O459" i="21"/>
  <c r="N459" i="21"/>
  <c r="L459" i="21"/>
  <c r="L461" i="21" s="1"/>
  <c r="K459" i="21"/>
  <c r="J459" i="21" s="1"/>
  <c r="I459" i="21"/>
  <c r="I461" i="21" s="1"/>
  <c r="H459" i="21"/>
  <c r="H461" i="21" s="1"/>
  <c r="G461" i="21" s="1"/>
  <c r="G459" i="21"/>
  <c r="F459" i="21"/>
  <c r="E459" i="21"/>
  <c r="E461" i="21" s="1"/>
  <c r="M458" i="21"/>
  <c r="J458" i="21"/>
  <c r="G458" i="21"/>
  <c r="D458" i="21"/>
  <c r="O457" i="21"/>
  <c r="O453" i="21" s="1"/>
  <c r="O455" i="21" s="1"/>
  <c r="N457" i="21"/>
  <c r="L457" i="21"/>
  <c r="K457" i="21"/>
  <c r="J457" i="21"/>
  <c r="I457" i="21"/>
  <c r="H457" i="21"/>
  <c r="G457" i="21" s="1"/>
  <c r="F457" i="21"/>
  <c r="E457" i="21"/>
  <c r="L455" i="21"/>
  <c r="K455" i="21"/>
  <c r="J455" i="21" s="1"/>
  <c r="H455" i="21"/>
  <c r="N453" i="21"/>
  <c r="L453" i="21"/>
  <c r="K453" i="21"/>
  <c r="J453" i="21"/>
  <c r="I453" i="21"/>
  <c r="I455" i="21" s="1"/>
  <c r="H453" i="21"/>
  <c r="G453" i="21" s="1"/>
  <c r="E453" i="21"/>
  <c r="E455" i="21" s="1"/>
  <c r="M452" i="21"/>
  <c r="J452" i="21"/>
  <c r="G452" i="21"/>
  <c r="D452" i="21"/>
  <c r="O451" i="21"/>
  <c r="N451" i="21"/>
  <c r="L451" i="21"/>
  <c r="K451" i="21"/>
  <c r="I451" i="21"/>
  <c r="H451" i="21"/>
  <c r="F451" i="21"/>
  <c r="E451" i="21"/>
  <c r="D451" i="21"/>
  <c r="O449" i="21"/>
  <c r="K449" i="21"/>
  <c r="F449" i="21"/>
  <c r="O447" i="21"/>
  <c r="L447" i="21"/>
  <c r="K447" i="21"/>
  <c r="I447" i="21"/>
  <c r="I449" i="21" s="1"/>
  <c r="F447" i="21"/>
  <c r="E447" i="21"/>
  <c r="E449" i="21" s="1"/>
  <c r="D447" i="21"/>
  <c r="M446" i="21"/>
  <c r="J446" i="21"/>
  <c r="G446" i="21"/>
  <c r="D446" i="21"/>
  <c r="M445" i="21"/>
  <c r="J445" i="21"/>
  <c r="G445" i="21"/>
  <c r="D445" i="21"/>
  <c r="M444" i="21"/>
  <c r="J444" i="21"/>
  <c r="G444" i="21"/>
  <c r="D444" i="21"/>
  <c r="M443" i="21"/>
  <c r="J443" i="21"/>
  <c r="G443" i="21"/>
  <c r="D443" i="21"/>
  <c r="M442" i="21"/>
  <c r="J442" i="21"/>
  <c r="G442" i="21"/>
  <c r="D442" i="21"/>
  <c r="M441" i="21"/>
  <c r="J441" i="21"/>
  <c r="G441" i="21"/>
  <c r="D441" i="21"/>
  <c r="M440" i="21"/>
  <c r="J440" i="21"/>
  <c r="G440" i="21"/>
  <c r="D440" i="21"/>
  <c r="M439" i="21"/>
  <c r="J439" i="21"/>
  <c r="G439" i="21"/>
  <c r="D439" i="21"/>
  <c r="M438" i="21"/>
  <c r="J438" i="21"/>
  <c r="G438" i="21"/>
  <c r="D438" i="21"/>
  <c r="M437" i="21"/>
  <c r="J437" i="21"/>
  <c r="G437" i="21"/>
  <c r="D437" i="21"/>
  <c r="M436" i="21"/>
  <c r="J436" i="21"/>
  <c r="G436" i="21"/>
  <c r="D436" i="21"/>
  <c r="M435" i="21"/>
  <c r="J435" i="21"/>
  <c r="G435" i="21"/>
  <c r="D435" i="21"/>
  <c r="M434" i="21"/>
  <c r="J434" i="21"/>
  <c r="G434" i="21"/>
  <c r="D434" i="21"/>
  <c r="M433" i="21"/>
  <c r="J433" i="21"/>
  <c r="G433" i="21"/>
  <c r="D433" i="21"/>
  <c r="M432" i="21"/>
  <c r="J432" i="21"/>
  <c r="G432" i="21"/>
  <c r="D432" i="21"/>
  <c r="M431" i="21"/>
  <c r="J431" i="21"/>
  <c r="G431" i="21"/>
  <c r="D431" i="21"/>
  <c r="M430" i="21"/>
  <c r="J430" i="21"/>
  <c r="G430" i="21"/>
  <c r="D430" i="21"/>
  <c r="O429" i="21"/>
  <c r="N429" i="21"/>
  <c r="L429" i="21"/>
  <c r="K429" i="21"/>
  <c r="I429" i="21"/>
  <c r="H429" i="21"/>
  <c r="H425" i="21" s="1"/>
  <c r="G429" i="21"/>
  <c r="F429" i="21"/>
  <c r="E429" i="21"/>
  <c r="D429" i="21"/>
  <c r="O427" i="21"/>
  <c r="N427" i="21"/>
  <c r="F427" i="21"/>
  <c r="D427" i="21" s="1"/>
  <c r="O425" i="21"/>
  <c r="N425" i="21"/>
  <c r="K425" i="21"/>
  <c r="K427" i="21" s="1"/>
  <c r="I425" i="21"/>
  <c r="I427" i="21" s="1"/>
  <c r="F425" i="21"/>
  <c r="E425" i="21"/>
  <c r="E427" i="21" s="1"/>
  <c r="D425" i="21"/>
  <c r="M424" i="21"/>
  <c r="J424" i="21"/>
  <c r="G424" i="21"/>
  <c r="D424" i="21"/>
  <c r="M423" i="21"/>
  <c r="J423" i="21"/>
  <c r="G423" i="21"/>
  <c r="D423" i="21"/>
  <c r="M422" i="21"/>
  <c r="J422" i="21"/>
  <c r="G422" i="21"/>
  <c r="D422" i="21"/>
  <c r="M421" i="21"/>
  <c r="J421" i="21"/>
  <c r="G421" i="21"/>
  <c r="D421" i="21"/>
  <c r="M420" i="21"/>
  <c r="J420" i="21"/>
  <c r="G420" i="21"/>
  <c r="D420" i="21"/>
  <c r="M419" i="21"/>
  <c r="J419" i="21"/>
  <c r="G419" i="21"/>
  <c r="D419" i="21"/>
  <c r="M418" i="21"/>
  <c r="J418" i="21"/>
  <c r="G418" i="21"/>
  <c r="D418" i="21"/>
  <c r="O417" i="21"/>
  <c r="N417" i="21"/>
  <c r="L417" i="21"/>
  <c r="K417" i="21"/>
  <c r="J417" i="21"/>
  <c r="I417" i="21"/>
  <c r="H417" i="21"/>
  <c r="G417" i="21"/>
  <c r="F417" i="21"/>
  <c r="E417" i="21"/>
  <c r="N415" i="21"/>
  <c r="L415" i="21"/>
  <c r="H415" i="21"/>
  <c r="G415" i="21" s="1"/>
  <c r="O413" i="21"/>
  <c r="O415" i="21" s="1"/>
  <c r="N413" i="21"/>
  <c r="L413" i="21"/>
  <c r="K413" i="21"/>
  <c r="K415" i="21" s="1"/>
  <c r="J413" i="21"/>
  <c r="I413" i="21"/>
  <c r="I415" i="21" s="1"/>
  <c r="H413" i="21"/>
  <c r="G413" i="21"/>
  <c r="F413" i="21"/>
  <c r="E413" i="21"/>
  <c r="E415" i="21" s="1"/>
  <c r="M412" i="21"/>
  <c r="J412" i="21"/>
  <c r="G412" i="21"/>
  <c r="D412" i="21"/>
  <c r="M411" i="21"/>
  <c r="J411" i="21"/>
  <c r="G411" i="21"/>
  <c r="D411" i="21"/>
  <c r="M410" i="21"/>
  <c r="J410" i="21"/>
  <c r="G410" i="21"/>
  <c r="D410" i="21"/>
  <c r="M409" i="21"/>
  <c r="J409" i="21"/>
  <c r="G409" i="21"/>
  <c r="D409" i="21"/>
  <c r="M408" i="21"/>
  <c r="J408" i="21"/>
  <c r="G408" i="21"/>
  <c r="D408" i="21"/>
  <c r="M407" i="21"/>
  <c r="J407" i="21"/>
  <c r="G407" i="21"/>
  <c r="D407" i="21"/>
  <c r="M406" i="21"/>
  <c r="J406" i="21"/>
  <c r="G406" i="21"/>
  <c r="D406" i="21"/>
  <c r="M405" i="21"/>
  <c r="J405" i="21"/>
  <c r="G405" i="21"/>
  <c r="D405" i="21"/>
  <c r="M404" i="21"/>
  <c r="J404" i="21"/>
  <c r="G404" i="21"/>
  <c r="D404" i="21"/>
  <c r="M403" i="21"/>
  <c r="J403" i="21"/>
  <c r="G403" i="21"/>
  <c r="D403" i="21"/>
  <c r="M402" i="21"/>
  <c r="J402" i="21"/>
  <c r="G402" i="21"/>
  <c r="D402" i="21"/>
  <c r="M401" i="21"/>
  <c r="J401" i="21"/>
  <c r="G401" i="21"/>
  <c r="D401" i="21"/>
  <c r="M400" i="21"/>
  <c r="J400" i="21"/>
  <c r="G400" i="21"/>
  <c r="D400" i="21"/>
  <c r="M399" i="21"/>
  <c r="J399" i="21"/>
  <c r="G399" i="21"/>
  <c r="D399" i="21"/>
  <c r="M398" i="21"/>
  <c r="J398" i="21"/>
  <c r="G398" i="21"/>
  <c r="D398" i="21"/>
  <c r="M397" i="21"/>
  <c r="J397" i="21"/>
  <c r="G397" i="21"/>
  <c r="D397" i="21"/>
  <c r="M396" i="21"/>
  <c r="J396" i="21"/>
  <c r="G396" i="21"/>
  <c r="D396" i="21"/>
  <c r="M395" i="21"/>
  <c r="J395" i="21"/>
  <c r="G395" i="21"/>
  <c r="D395" i="21"/>
  <c r="O394" i="21"/>
  <c r="N394" i="21"/>
  <c r="L394" i="21"/>
  <c r="K394" i="21"/>
  <c r="J394" i="21"/>
  <c r="I394" i="21"/>
  <c r="H394" i="21"/>
  <c r="G394" i="21" s="1"/>
  <c r="F394" i="21"/>
  <c r="D394" i="21" s="1"/>
  <c r="E394" i="21"/>
  <c r="L392" i="21"/>
  <c r="K392" i="21"/>
  <c r="H392" i="21"/>
  <c r="G392" i="21"/>
  <c r="O390" i="21"/>
  <c r="O392" i="21" s="1"/>
  <c r="L390" i="21"/>
  <c r="K390" i="21"/>
  <c r="J390" i="21"/>
  <c r="I390" i="21"/>
  <c r="I392" i="21" s="1"/>
  <c r="H390" i="21"/>
  <c r="G390" i="21" s="1"/>
  <c r="F390" i="21"/>
  <c r="E390" i="21"/>
  <c r="E392" i="21" s="1"/>
  <c r="M389" i="21"/>
  <c r="J389" i="21"/>
  <c r="G389" i="21"/>
  <c r="D389" i="21"/>
  <c r="M388" i="21"/>
  <c r="J388" i="21"/>
  <c r="G388" i="21"/>
  <c r="D388" i="21"/>
  <c r="M387" i="21"/>
  <c r="J387" i="21"/>
  <c r="G387" i="21"/>
  <c r="D387" i="21"/>
  <c r="M386" i="21"/>
  <c r="J386" i="21"/>
  <c r="G386" i="21"/>
  <c r="D386" i="21"/>
  <c r="M385" i="21"/>
  <c r="J385" i="21"/>
  <c r="G385" i="21"/>
  <c r="D385" i="21"/>
  <c r="M384" i="21"/>
  <c r="J384" i="21"/>
  <c r="G384" i="21"/>
  <c r="D384" i="21"/>
  <c r="M383" i="21"/>
  <c r="J383" i="21"/>
  <c r="G383" i="21"/>
  <c r="D383" i="21"/>
  <c r="M382" i="21"/>
  <c r="J382" i="21"/>
  <c r="G382" i="21"/>
  <c r="D382" i="21"/>
  <c r="M381" i="21"/>
  <c r="J381" i="21"/>
  <c r="G381" i="21"/>
  <c r="D381" i="21"/>
  <c r="M380" i="21"/>
  <c r="J380" i="21"/>
  <c r="G380" i="21"/>
  <c r="D380" i="21"/>
  <c r="O379" i="21"/>
  <c r="N379" i="21"/>
  <c r="M379" i="21" s="1"/>
  <c r="L379" i="21"/>
  <c r="L375" i="21" s="1"/>
  <c r="K379" i="21"/>
  <c r="J379" i="21" s="1"/>
  <c r="I379" i="21"/>
  <c r="H379" i="21"/>
  <c r="G379" i="21" s="1"/>
  <c r="F379" i="21"/>
  <c r="E379" i="21"/>
  <c r="D379" i="21"/>
  <c r="O377" i="21"/>
  <c r="L377" i="21"/>
  <c r="K377" i="21"/>
  <c r="J377" i="21" s="1"/>
  <c r="F377" i="21"/>
  <c r="O375" i="21"/>
  <c r="N375" i="21"/>
  <c r="K375" i="21"/>
  <c r="I375" i="21"/>
  <c r="I377" i="21" s="1"/>
  <c r="H375" i="21"/>
  <c r="F375" i="21"/>
  <c r="E375" i="21"/>
  <c r="E377" i="21" s="1"/>
  <c r="D377" i="21" s="1"/>
  <c r="D375" i="21"/>
  <c r="D374" i="21"/>
  <c r="D373" i="21"/>
  <c r="D372" i="21"/>
  <c r="O371" i="21"/>
  <c r="O367" i="21" s="1"/>
  <c r="O369" i="21" s="1"/>
  <c r="N371" i="21"/>
  <c r="L371" i="21"/>
  <c r="K371" i="21"/>
  <c r="J371" i="21" s="1"/>
  <c r="I371" i="21"/>
  <c r="H371" i="21"/>
  <c r="G371" i="21"/>
  <c r="F371" i="21"/>
  <c r="E371" i="21"/>
  <c r="N369" i="21"/>
  <c r="I369" i="21"/>
  <c r="E369" i="21"/>
  <c r="D369" i="21" s="1"/>
  <c r="N367" i="21"/>
  <c r="L367" i="21"/>
  <c r="L369" i="21" s="1"/>
  <c r="K367" i="21"/>
  <c r="I367" i="21"/>
  <c r="H367" i="21"/>
  <c r="H369" i="21" s="1"/>
  <c r="G367" i="21"/>
  <c r="F367" i="21"/>
  <c r="F369" i="21" s="1"/>
  <c r="E367" i="21"/>
  <c r="M366" i="21"/>
  <c r="J366" i="21"/>
  <c r="G366" i="21"/>
  <c r="D366" i="21"/>
  <c r="O365" i="21"/>
  <c r="N365" i="21"/>
  <c r="L365" i="21"/>
  <c r="K365" i="21"/>
  <c r="J365" i="21" s="1"/>
  <c r="I365" i="21"/>
  <c r="H365" i="21"/>
  <c r="G365" i="21"/>
  <c r="F365" i="21"/>
  <c r="E365" i="21"/>
  <c r="I363" i="21"/>
  <c r="G363" i="21"/>
  <c r="O361" i="21"/>
  <c r="O363" i="21" s="1"/>
  <c r="L361" i="21"/>
  <c r="L363" i="21" s="1"/>
  <c r="K361" i="21"/>
  <c r="K363" i="21" s="1"/>
  <c r="J363" i="21" s="1"/>
  <c r="J361" i="21"/>
  <c r="I361" i="21"/>
  <c r="H361" i="21"/>
  <c r="H363" i="21" s="1"/>
  <c r="G361" i="21"/>
  <c r="F361" i="21"/>
  <c r="F363" i="21" s="1"/>
  <c r="E361" i="21"/>
  <c r="E363" i="21" s="1"/>
  <c r="M360" i="21"/>
  <c r="J360" i="21"/>
  <c r="G360" i="21"/>
  <c r="D360" i="21"/>
  <c r="M359" i="21"/>
  <c r="J359" i="21"/>
  <c r="G359" i="21"/>
  <c r="D359" i="21"/>
  <c r="M358" i="21"/>
  <c r="J358" i="21"/>
  <c r="G358" i="21"/>
  <c r="D358" i="21"/>
  <c r="M357" i="21"/>
  <c r="J357" i="21"/>
  <c r="G357" i="21"/>
  <c r="D357" i="21"/>
  <c r="M356" i="21"/>
  <c r="J356" i="21"/>
  <c r="G356" i="21"/>
  <c r="D356" i="21"/>
  <c r="M355" i="21"/>
  <c r="J355" i="21"/>
  <c r="G355" i="21"/>
  <c r="D355" i="21"/>
  <c r="M354" i="21"/>
  <c r="J354" i="21"/>
  <c r="G354" i="21"/>
  <c r="D354" i="21"/>
  <c r="M353" i="21"/>
  <c r="J353" i="21"/>
  <c r="G353" i="21"/>
  <c r="D353" i="21"/>
  <c r="M352" i="21"/>
  <c r="J352" i="21"/>
  <c r="G352" i="21"/>
  <c r="D352" i="21"/>
  <c r="M351" i="21"/>
  <c r="J351" i="21"/>
  <c r="G351" i="21"/>
  <c r="D351" i="21"/>
  <c r="M350" i="21"/>
  <c r="J350" i="21"/>
  <c r="G350" i="21"/>
  <c r="D350" i="21"/>
  <c r="M349" i="21"/>
  <c r="J349" i="21"/>
  <c r="G349" i="21"/>
  <c r="D349" i="21"/>
  <c r="M348" i="21"/>
  <c r="J348" i="21"/>
  <c r="G348" i="21"/>
  <c r="D348" i="21"/>
  <c r="M347" i="21"/>
  <c r="J347" i="21"/>
  <c r="G347" i="21"/>
  <c r="D347" i="21"/>
  <c r="M346" i="21"/>
  <c r="J346" i="21"/>
  <c r="G346" i="21"/>
  <c r="D346" i="21"/>
  <c r="M345" i="21"/>
  <c r="J345" i="21"/>
  <c r="G345" i="21"/>
  <c r="D345" i="21"/>
  <c r="O344" i="21"/>
  <c r="N344" i="21"/>
  <c r="N340" i="21" s="1"/>
  <c r="N342" i="21" s="1"/>
  <c r="M342" i="21" s="1"/>
  <c r="M344" i="21"/>
  <c r="L344" i="21"/>
  <c r="K344" i="21"/>
  <c r="J344" i="21"/>
  <c r="I344" i="21"/>
  <c r="G344" i="21" s="1"/>
  <c r="H344" i="21"/>
  <c r="F344" i="21"/>
  <c r="E344" i="21"/>
  <c r="O342" i="21"/>
  <c r="K342" i="21"/>
  <c r="J342" i="21" s="1"/>
  <c r="F342" i="21"/>
  <c r="O340" i="21"/>
  <c r="L340" i="21"/>
  <c r="L342" i="21" s="1"/>
  <c r="K340" i="21"/>
  <c r="J340" i="21"/>
  <c r="H340" i="21"/>
  <c r="H342" i="21" s="1"/>
  <c r="F340" i="21"/>
  <c r="M339" i="21"/>
  <c r="J339" i="21"/>
  <c r="G339" i="21"/>
  <c r="D339" i="21"/>
  <c r="O338" i="21"/>
  <c r="N338" i="21"/>
  <c r="M338" i="21"/>
  <c r="L338" i="21"/>
  <c r="K338" i="21"/>
  <c r="J338" i="21" s="1"/>
  <c r="I338" i="21"/>
  <c r="G338" i="21" s="1"/>
  <c r="H338" i="21"/>
  <c r="F338" i="21"/>
  <c r="E338" i="21"/>
  <c r="O336" i="21"/>
  <c r="N336" i="21"/>
  <c r="K336" i="21"/>
  <c r="J336" i="21"/>
  <c r="F336" i="21"/>
  <c r="O334" i="21"/>
  <c r="N334" i="21"/>
  <c r="M334" i="21"/>
  <c r="L334" i="21"/>
  <c r="L336" i="21" s="1"/>
  <c r="K334" i="21"/>
  <c r="J334" i="21" s="1"/>
  <c r="I334" i="21"/>
  <c r="H334" i="21"/>
  <c r="H336" i="21" s="1"/>
  <c r="F334" i="21"/>
  <c r="M333" i="21"/>
  <c r="J333" i="21"/>
  <c r="G333" i="21"/>
  <c r="D333" i="21"/>
  <c r="O332" i="21"/>
  <c r="O328" i="21" s="1"/>
  <c r="N332" i="21"/>
  <c r="M332" i="21" s="1"/>
  <c r="L332" i="21"/>
  <c r="K332" i="21"/>
  <c r="J332" i="21" s="1"/>
  <c r="I332" i="21"/>
  <c r="H332" i="21"/>
  <c r="G332" i="21"/>
  <c r="F332" i="21"/>
  <c r="E332" i="21"/>
  <c r="O330" i="21"/>
  <c r="N330" i="21"/>
  <c r="I330" i="21"/>
  <c r="E330" i="21"/>
  <c r="D330" i="21" s="1"/>
  <c r="N328" i="21"/>
  <c r="L328" i="21"/>
  <c r="L330" i="21" s="1"/>
  <c r="K328" i="21"/>
  <c r="I328" i="21"/>
  <c r="H328" i="21"/>
  <c r="H330" i="21" s="1"/>
  <c r="G328" i="21"/>
  <c r="F328" i="21"/>
  <c r="F330" i="21" s="1"/>
  <c r="E328" i="21"/>
  <c r="M325" i="21"/>
  <c r="J325" i="21"/>
  <c r="G325" i="21"/>
  <c r="D325" i="21"/>
  <c r="M324" i="21"/>
  <c r="J324" i="21"/>
  <c r="G324" i="21"/>
  <c r="D324" i="21"/>
  <c r="O323" i="21"/>
  <c r="O319" i="21" s="1"/>
  <c r="N323" i="21"/>
  <c r="M323" i="21" s="1"/>
  <c r="L323" i="21"/>
  <c r="K323" i="21"/>
  <c r="J323" i="21" s="1"/>
  <c r="I323" i="21"/>
  <c r="H323" i="21"/>
  <c r="G323" i="21"/>
  <c r="F323" i="21"/>
  <c r="E323" i="21"/>
  <c r="O321" i="21"/>
  <c r="N321" i="21"/>
  <c r="I321" i="21"/>
  <c r="E321" i="21"/>
  <c r="N319" i="21"/>
  <c r="L319" i="21"/>
  <c r="L321" i="21" s="1"/>
  <c r="K319" i="21"/>
  <c r="I319" i="21"/>
  <c r="H319" i="21"/>
  <c r="H321" i="21" s="1"/>
  <c r="G319" i="21"/>
  <c r="F319" i="21"/>
  <c r="F321" i="21" s="1"/>
  <c r="E319" i="21"/>
  <c r="M318" i="21"/>
  <c r="J318" i="21"/>
  <c r="G318" i="21"/>
  <c r="D318" i="21"/>
  <c r="M317" i="21"/>
  <c r="J317" i="21"/>
  <c r="G317" i="21"/>
  <c r="D317" i="21"/>
  <c r="O316" i="21"/>
  <c r="N316" i="21"/>
  <c r="L316" i="21"/>
  <c r="K316" i="21"/>
  <c r="J316" i="21" s="1"/>
  <c r="I316" i="21"/>
  <c r="H316" i="21"/>
  <c r="G316" i="21"/>
  <c r="F316" i="21"/>
  <c r="E316" i="21"/>
  <c r="I314" i="21"/>
  <c r="G314" i="21"/>
  <c r="O312" i="21"/>
  <c r="O314" i="21" s="1"/>
  <c r="L312" i="21"/>
  <c r="L314" i="21" s="1"/>
  <c r="K312" i="21"/>
  <c r="K314" i="21" s="1"/>
  <c r="J314" i="21" s="1"/>
  <c r="I312" i="21"/>
  <c r="H312" i="21"/>
  <c r="H314" i="21" s="1"/>
  <c r="G312" i="21"/>
  <c r="F312" i="21"/>
  <c r="F314" i="21" s="1"/>
  <c r="E312" i="21"/>
  <c r="E314" i="21" s="1"/>
  <c r="M311" i="21"/>
  <c r="J311" i="21"/>
  <c r="G311" i="21"/>
  <c r="D311" i="21"/>
  <c r="M310" i="21"/>
  <c r="J310" i="21"/>
  <c r="G310" i="21"/>
  <c r="D310" i="21"/>
  <c r="O309" i="21"/>
  <c r="N309" i="21"/>
  <c r="N305" i="21" s="1"/>
  <c r="L309" i="21"/>
  <c r="K309" i="21"/>
  <c r="J309" i="21"/>
  <c r="I309" i="21"/>
  <c r="H309" i="21"/>
  <c r="F309" i="21"/>
  <c r="E309" i="21"/>
  <c r="K307" i="21"/>
  <c r="J307" i="21" s="1"/>
  <c r="F307" i="21"/>
  <c r="O305" i="21"/>
  <c r="O307" i="21" s="1"/>
  <c r="L305" i="21"/>
  <c r="L307" i="21" s="1"/>
  <c r="K305" i="21"/>
  <c r="J305" i="21"/>
  <c r="H305" i="21"/>
  <c r="H307" i="21" s="1"/>
  <c r="F305" i="21"/>
  <c r="M304" i="21"/>
  <c r="J304" i="21"/>
  <c r="G304" i="21"/>
  <c r="D304" i="21"/>
  <c r="O303" i="21"/>
  <c r="N303" i="21"/>
  <c r="M303" i="21"/>
  <c r="L303" i="21"/>
  <c r="K303" i="21"/>
  <c r="J303" i="21" s="1"/>
  <c r="I303" i="21"/>
  <c r="H303" i="21"/>
  <c r="F303" i="21"/>
  <c r="E303" i="21"/>
  <c r="D303" i="21" s="1"/>
  <c r="O301" i="21"/>
  <c r="K301" i="21"/>
  <c r="J301" i="21" s="1"/>
  <c r="F301" i="21"/>
  <c r="O299" i="21"/>
  <c r="N299" i="21"/>
  <c r="N301" i="21" s="1"/>
  <c r="M299" i="21"/>
  <c r="L299" i="21"/>
  <c r="L301" i="21" s="1"/>
  <c r="K299" i="21"/>
  <c r="J299" i="21" s="1"/>
  <c r="H299" i="21"/>
  <c r="H301" i="21" s="1"/>
  <c r="F299" i="21"/>
  <c r="E299" i="21"/>
  <c r="D299" i="21" s="1"/>
  <c r="M298" i="21"/>
  <c r="J298" i="21"/>
  <c r="G298" i="21"/>
  <c r="D298" i="21"/>
  <c r="M297" i="21"/>
  <c r="J297" i="21"/>
  <c r="G297" i="21"/>
  <c r="D297" i="21"/>
  <c r="M296" i="21"/>
  <c r="J296" i="21"/>
  <c r="G296" i="21"/>
  <c r="D296" i="21"/>
  <c r="M295" i="21"/>
  <c r="J295" i="21"/>
  <c r="G295" i="21"/>
  <c r="D295" i="21"/>
  <c r="M294" i="21"/>
  <c r="J294" i="21"/>
  <c r="G294" i="21"/>
  <c r="D294" i="21"/>
  <c r="M293" i="21"/>
  <c r="J293" i="21"/>
  <c r="G293" i="21"/>
  <c r="D293" i="21"/>
  <c r="M292" i="21"/>
  <c r="J292" i="21"/>
  <c r="G292" i="21"/>
  <c r="D292" i="21"/>
  <c r="M291" i="21"/>
  <c r="J291" i="21"/>
  <c r="G291" i="21"/>
  <c r="D291" i="21"/>
  <c r="M290" i="21"/>
  <c r="J290" i="21"/>
  <c r="G290" i="21"/>
  <c r="D290" i="21"/>
  <c r="M289" i="21"/>
  <c r="J289" i="21"/>
  <c r="G289" i="21"/>
  <c r="D289" i="21"/>
  <c r="M288" i="21"/>
  <c r="J288" i="21"/>
  <c r="G288" i="21"/>
  <c r="D288" i="21"/>
  <c r="M287" i="21"/>
  <c r="J287" i="21"/>
  <c r="G287" i="21"/>
  <c r="D287" i="21"/>
  <c r="M286" i="21"/>
  <c r="J286" i="21"/>
  <c r="G286" i="21"/>
  <c r="D286" i="21"/>
  <c r="M285" i="21"/>
  <c r="J285" i="21"/>
  <c r="G285" i="21"/>
  <c r="D285" i="21"/>
  <c r="M284" i="21"/>
  <c r="J284" i="21"/>
  <c r="G284" i="21"/>
  <c r="D284" i="21"/>
  <c r="O283" i="21"/>
  <c r="M283" i="21" s="1"/>
  <c r="N283" i="21"/>
  <c r="L283" i="21"/>
  <c r="K283" i="21"/>
  <c r="J283" i="21" s="1"/>
  <c r="I283" i="21"/>
  <c r="H283" i="21"/>
  <c r="G283" i="21"/>
  <c r="F283" i="21"/>
  <c r="E283" i="21"/>
  <c r="D283" i="21" s="1"/>
  <c r="N281" i="21"/>
  <c r="I281" i="21"/>
  <c r="F281" i="21"/>
  <c r="E281" i="21"/>
  <c r="D281" i="21" s="1"/>
  <c r="O279" i="21"/>
  <c r="N279" i="21"/>
  <c r="L279" i="21"/>
  <c r="L281" i="21" s="1"/>
  <c r="K279" i="21"/>
  <c r="I279" i="21"/>
  <c r="H279" i="21"/>
  <c r="H281" i="21" s="1"/>
  <c r="G281" i="21" s="1"/>
  <c r="G279" i="21"/>
  <c r="F279" i="21"/>
  <c r="E279" i="21"/>
  <c r="D279" i="21" s="1"/>
  <c r="L277" i="21"/>
  <c r="H277" i="21"/>
  <c r="F277" i="21"/>
  <c r="M276" i="21"/>
  <c r="J276" i="21"/>
  <c r="G276" i="21"/>
  <c r="D276" i="21"/>
  <c r="O275" i="21"/>
  <c r="N275" i="21"/>
  <c r="M275" i="21"/>
  <c r="L275" i="21"/>
  <c r="K275" i="21"/>
  <c r="J275" i="21"/>
  <c r="I275" i="21"/>
  <c r="H275" i="21"/>
  <c r="F275" i="21"/>
  <c r="E275" i="21"/>
  <c r="K273" i="21"/>
  <c r="J273" i="21" s="1"/>
  <c r="O271" i="21"/>
  <c r="O273" i="21" s="1"/>
  <c r="N271" i="21"/>
  <c r="L271" i="21"/>
  <c r="L273" i="21" s="1"/>
  <c r="K271" i="21"/>
  <c r="J271" i="21"/>
  <c r="H271" i="21"/>
  <c r="H273" i="21" s="1"/>
  <c r="F271" i="21"/>
  <c r="F273" i="21" s="1"/>
  <c r="E271" i="21"/>
  <c r="M270" i="21"/>
  <c r="J270" i="21"/>
  <c r="G270" i="21"/>
  <c r="D270" i="21"/>
  <c r="O269" i="21"/>
  <c r="N269" i="21"/>
  <c r="M269" i="21"/>
  <c r="L269" i="21"/>
  <c r="K269" i="21"/>
  <c r="J269" i="21"/>
  <c r="I269" i="21"/>
  <c r="H269" i="21"/>
  <c r="F269" i="21"/>
  <c r="E269" i="21"/>
  <c r="D269" i="21" s="1"/>
  <c r="O267" i="21"/>
  <c r="K267" i="21"/>
  <c r="F267" i="21"/>
  <c r="E267" i="21"/>
  <c r="D267" i="21" s="1"/>
  <c r="O265" i="21"/>
  <c r="N265" i="21"/>
  <c r="N267" i="21" s="1"/>
  <c r="M265" i="21"/>
  <c r="L265" i="21"/>
  <c r="L267" i="21" s="1"/>
  <c r="K265" i="21"/>
  <c r="J265" i="21"/>
  <c r="H265" i="21"/>
  <c r="H267" i="21" s="1"/>
  <c r="F265" i="21"/>
  <c r="E265" i="21"/>
  <c r="D265" i="21" s="1"/>
  <c r="M264" i="21"/>
  <c r="J264" i="21"/>
  <c r="G264" i="21"/>
  <c r="D264" i="21"/>
  <c r="M263" i="21"/>
  <c r="J263" i="21"/>
  <c r="G263" i="21"/>
  <c r="D263" i="21"/>
  <c r="O262" i="21"/>
  <c r="M262" i="21" s="1"/>
  <c r="N262" i="21"/>
  <c r="L262" i="21"/>
  <c r="K262" i="21"/>
  <c r="J262" i="21" s="1"/>
  <c r="I262" i="21"/>
  <c r="H262" i="21"/>
  <c r="G262" i="21"/>
  <c r="F262" i="21"/>
  <c r="E262" i="21"/>
  <c r="D262" i="21" s="1"/>
  <c r="O260" i="21"/>
  <c r="N260" i="21"/>
  <c r="M260" i="21" s="1"/>
  <c r="I260" i="21"/>
  <c r="F260" i="21"/>
  <c r="E260" i="21"/>
  <c r="D260" i="21" s="1"/>
  <c r="O258" i="21"/>
  <c r="M258" i="21" s="1"/>
  <c r="N258" i="21"/>
  <c r="L258" i="21"/>
  <c r="L260" i="21" s="1"/>
  <c r="K258" i="21"/>
  <c r="I258" i="21"/>
  <c r="H258" i="21"/>
  <c r="H260" i="21" s="1"/>
  <c r="G260" i="21" s="1"/>
  <c r="G258" i="21"/>
  <c r="F258" i="21"/>
  <c r="E258" i="21"/>
  <c r="D258" i="21" s="1"/>
  <c r="M257" i="21"/>
  <c r="J257" i="21"/>
  <c r="G257" i="21"/>
  <c r="D257" i="21"/>
  <c r="O256" i="21"/>
  <c r="N256" i="21"/>
  <c r="L256" i="21"/>
  <c r="K256" i="21"/>
  <c r="J256" i="21" s="1"/>
  <c r="I256" i="21"/>
  <c r="H256" i="21"/>
  <c r="G256" i="21"/>
  <c r="F256" i="21"/>
  <c r="E256" i="21"/>
  <c r="I254" i="21"/>
  <c r="G254" i="21"/>
  <c r="E254" i="21"/>
  <c r="O252" i="21"/>
  <c r="O254" i="21" s="1"/>
  <c r="L252" i="21"/>
  <c r="L254" i="21" s="1"/>
  <c r="K252" i="21"/>
  <c r="I252" i="21"/>
  <c r="H252" i="21"/>
  <c r="H254" i="21" s="1"/>
  <c r="G252" i="21"/>
  <c r="F252" i="21"/>
  <c r="F254" i="21" s="1"/>
  <c r="E252" i="21"/>
  <c r="M251" i="21"/>
  <c r="J251" i="21"/>
  <c r="G251" i="21"/>
  <c r="D251" i="21"/>
  <c r="M250" i="21"/>
  <c r="J250" i="21"/>
  <c r="G250" i="21"/>
  <c r="D250" i="21"/>
  <c r="O249" i="21"/>
  <c r="N249" i="21"/>
  <c r="L249" i="21"/>
  <c r="K249" i="21"/>
  <c r="J249" i="21"/>
  <c r="I249" i="21"/>
  <c r="G249" i="21" s="1"/>
  <c r="H249" i="21"/>
  <c r="F249" i="21"/>
  <c r="F245" i="21" s="1"/>
  <c r="E249" i="21"/>
  <c r="K247" i="21"/>
  <c r="J247" i="21" s="1"/>
  <c r="F247" i="21"/>
  <c r="O245" i="21"/>
  <c r="O247" i="21" s="1"/>
  <c r="L245" i="21"/>
  <c r="L247" i="21" s="1"/>
  <c r="K245" i="21"/>
  <c r="J245" i="21"/>
  <c r="I245" i="21"/>
  <c r="H245" i="21"/>
  <c r="H247" i="21" s="1"/>
  <c r="M244" i="21"/>
  <c r="J244" i="21"/>
  <c r="G244" i="21"/>
  <c r="D244" i="21"/>
  <c r="M243" i="21"/>
  <c r="J243" i="21"/>
  <c r="G243" i="21"/>
  <c r="D243" i="21"/>
  <c r="M242" i="21"/>
  <c r="J242" i="21"/>
  <c r="G242" i="21"/>
  <c r="D242" i="21"/>
  <c r="O241" i="21"/>
  <c r="N241" i="21"/>
  <c r="M241" i="21"/>
  <c r="L241" i="21"/>
  <c r="K241" i="21"/>
  <c r="J241" i="21"/>
  <c r="I241" i="21"/>
  <c r="G241" i="21" s="1"/>
  <c r="H241" i="21"/>
  <c r="F241" i="21"/>
  <c r="E241" i="21"/>
  <c r="D241" i="21" s="1"/>
  <c r="O239" i="21"/>
  <c r="K239" i="21"/>
  <c r="J239" i="21"/>
  <c r="F239" i="21"/>
  <c r="O237" i="21"/>
  <c r="N237" i="21"/>
  <c r="N239" i="21" s="1"/>
  <c r="M239" i="21" s="1"/>
  <c r="M237" i="21"/>
  <c r="L237" i="21"/>
  <c r="L239" i="21" s="1"/>
  <c r="K237" i="21"/>
  <c r="J237" i="21"/>
  <c r="I237" i="21"/>
  <c r="H237" i="21"/>
  <c r="H239" i="21" s="1"/>
  <c r="F237" i="21"/>
  <c r="E237" i="21"/>
  <c r="M236" i="21"/>
  <c r="J236" i="21"/>
  <c r="G236" i="21"/>
  <c r="D236" i="21"/>
  <c r="O235" i="21"/>
  <c r="M235" i="21" s="1"/>
  <c r="N235" i="21"/>
  <c r="L235" i="21"/>
  <c r="K235" i="21"/>
  <c r="I235" i="21"/>
  <c r="H235" i="21"/>
  <c r="G235" i="21"/>
  <c r="F235" i="21"/>
  <c r="E235" i="21"/>
  <c r="D235" i="21" s="1"/>
  <c r="N233" i="21"/>
  <c r="I233" i="21"/>
  <c r="F233" i="21"/>
  <c r="E233" i="21"/>
  <c r="D233" i="21" s="1"/>
  <c r="O231" i="21"/>
  <c r="N231" i="21"/>
  <c r="L231" i="21"/>
  <c r="L233" i="21" s="1"/>
  <c r="I231" i="21"/>
  <c r="H231" i="21"/>
  <c r="H233" i="21" s="1"/>
  <c r="G231" i="21"/>
  <c r="F231" i="21"/>
  <c r="E231" i="21"/>
  <c r="D231" i="21" s="1"/>
  <c r="M230" i="21"/>
  <c r="J230" i="21"/>
  <c r="G230" i="21"/>
  <c r="D230" i="21"/>
  <c r="M229" i="21"/>
  <c r="J229" i="21"/>
  <c r="G229" i="21"/>
  <c r="D229" i="21"/>
  <c r="M228" i="21"/>
  <c r="J228" i="21"/>
  <c r="G228" i="21"/>
  <c r="D228" i="21"/>
  <c r="M227" i="21"/>
  <c r="J227" i="21"/>
  <c r="G227" i="21"/>
  <c r="D227" i="21"/>
  <c r="M226" i="21"/>
  <c r="J226" i="21"/>
  <c r="G226" i="21"/>
  <c r="D226" i="21"/>
  <c r="M225" i="21"/>
  <c r="J225" i="21"/>
  <c r="G225" i="21"/>
  <c r="D225" i="21"/>
  <c r="M224" i="21"/>
  <c r="J224" i="21"/>
  <c r="G224" i="21"/>
  <c r="D224" i="21"/>
  <c r="M223" i="21"/>
  <c r="J223" i="21"/>
  <c r="G223" i="21"/>
  <c r="D223" i="21"/>
  <c r="M222" i="21"/>
  <c r="J222" i="21"/>
  <c r="G222" i="21"/>
  <c r="D222" i="21"/>
  <c r="M221" i="21"/>
  <c r="J221" i="21"/>
  <c r="G221" i="21"/>
  <c r="D221" i="21"/>
  <c r="O220" i="21"/>
  <c r="N220" i="21"/>
  <c r="L220" i="21"/>
  <c r="K220" i="21"/>
  <c r="K216" i="21" s="1"/>
  <c r="J220" i="21"/>
  <c r="I220" i="21"/>
  <c r="H220" i="21"/>
  <c r="G220" i="21"/>
  <c r="F220" i="21"/>
  <c r="E220" i="21"/>
  <c r="I218" i="21"/>
  <c r="G218" i="21" s="1"/>
  <c r="E218" i="21"/>
  <c r="O216" i="21"/>
  <c r="N216" i="21"/>
  <c r="L216" i="21"/>
  <c r="L218" i="21" s="1"/>
  <c r="J216" i="21"/>
  <c r="I216" i="21"/>
  <c r="H216" i="21"/>
  <c r="H218" i="21" s="1"/>
  <c r="G216" i="21"/>
  <c r="F216" i="21"/>
  <c r="F218" i="21" s="1"/>
  <c r="E216" i="21"/>
  <c r="M215" i="21"/>
  <c r="J215" i="21"/>
  <c r="G215" i="21"/>
  <c r="D215" i="21"/>
  <c r="M214" i="21"/>
  <c r="J214" i="21"/>
  <c r="G214" i="21"/>
  <c r="D214" i="21"/>
  <c r="M213" i="21"/>
  <c r="J213" i="21"/>
  <c r="G213" i="21"/>
  <c r="D213" i="21"/>
  <c r="M212" i="21"/>
  <c r="J212" i="21"/>
  <c r="G212" i="21"/>
  <c r="D212" i="21"/>
  <c r="M211" i="21"/>
  <c r="J211" i="21"/>
  <c r="G211" i="21"/>
  <c r="D211" i="21"/>
  <c r="M210" i="21"/>
  <c r="J210" i="21"/>
  <c r="G210" i="21"/>
  <c r="D210" i="21"/>
  <c r="M209" i="21"/>
  <c r="J209" i="21"/>
  <c r="G209" i="21"/>
  <c r="D209" i="21"/>
  <c r="M208" i="21"/>
  <c r="J208" i="21"/>
  <c r="G208" i="21"/>
  <c r="D208" i="21"/>
  <c r="M207" i="21"/>
  <c r="J207" i="21"/>
  <c r="G207" i="21"/>
  <c r="D207" i="21"/>
  <c r="M206" i="21"/>
  <c r="J206" i="21"/>
  <c r="G206" i="21"/>
  <c r="D206" i="21"/>
  <c r="M205" i="21"/>
  <c r="J205" i="21"/>
  <c r="G205" i="21"/>
  <c r="D205" i="21"/>
  <c r="M204" i="21"/>
  <c r="J204" i="21"/>
  <c r="G204" i="21"/>
  <c r="D204" i="21"/>
  <c r="M203" i="21"/>
  <c r="J203" i="21"/>
  <c r="G203" i="21"/>
  <c r="D203" i="21"/>
  <c r="M202" i="21"/>
  <c r="J202" i="21"/>
  <c r="G202" i="21"/>
  <c r="D202" i="21"/>
  <c r="O201" i="21"/>
  <c r="N201" i="21"/>
  <c r="M201" i="21"/>
  <c r="L201" i="21"/>
  <c r="K201" i="21"/>
  <c r="J201" i="21"/>
  <c r="I201" i="21"/>
  <c r="H201" i="21"/>
  <c r="F201" i="21"/>
  <c r="E201" i="21"/>
  <c r="K199" i="21"/>
  <c r="J199" i="21" s="1"/>
  <c r="O197" i="21"/>
  <c r="O199" i="21" s="1"/>
  <c r="N197" i="21"/>
  <c r="L197" i="21"/>
  <c r="L199" i="21" s="1"/>
  <c r="K197" i="21"/>
  <c r="J197" i="21"/>
  <c r="H197" i="21"/>
  <c r="H199" i="21" s="1"/>
  <c r="F197" i="21"/>
  <c r="F199" i="21" s="1"/>
  <c r="E197" i="21"/>
  <c r="M196" i="21"/>
  <c r="J196" i="21"/>
  <c r="G196" i="21"/>
  <c r="D196" i="21"/>
  <c r="M195" i="21"/>
  <c r="J195" i="21"/>
  <c r="G195" i="21"/>
  <c r="D195" i="21"/>
  <c r="M194" i="21"/>
  <c r="J194" i="21"/>
  <c r="G194" i="21"/>
  <c r="D194" i="21"/>
  <c r="M193" i="21"/>
  <c r="J193" i="21"/>
  <c r="G193" i="21"/>
  <c r="D193" i="21"/>
  <c r="M192" i="21"/>
  <c r="J192" i="21"/>
  <c r="G192" i="21"/>
  <c r="D192" i="21"/>
  <c r="M191" i="21"/>
  <c r="J191" i="21"/>
  <c r="G191" i="21"/>
  <c r="D191" i="21"/>
  <c r="M190" i="21"/>
  <c r="J190" i="21"/>
  <c r="G190" i="21"/>
  <c r="D190" i="21"/>
  <c r="M189" i="21"/>
  <c r="J189" i="21"/>
  <c r="G189" i="21"/>
  <c r="D189" i="21"/>
  <c r="M188" i="21"/>
  <c r="J188" i="21"/>
  <c r="G188" i="21"/>
  <c r="D188" i="21"/>
  <c r="M187" i="21"/>
  <c r="J187" i="21"/>
  <c r="G187" i="21"/>
  <c r="D187" i="21"/>
  <c r="M186" i="21"/>
  <c r="J186" i="21"/>
  <c r="G186" i="21"/>
  <c r="D186" i="21"/>
  <c r="M185" i="21"/>
  <c r="J185" i="21"/>
  <c r="G185" i="21"/>
  <c r="D185" i="21"/>
  <c r="M184" i="21"/>
  <c r="J184" i="21"/>
  <c r="G184" i="21"/>
  <c r="D184" i="21"/>
  <c r="M183" i="21"/>
  <c r="J183" i="21"/>
  <c r="G183" i="21"/>
  <c r="D183" i="21"/>
  <c r="M182" i="21"/>
  <c r="J182" i="21"/>
  <c r="G182" i="21"/>
  <c r="D182" i="21"/>
  <c r="M181" i="21"/>
  <c r="J181" i="21"/>
  <c r="G181" i="21"/>
  <c r="D181" i="21"/>
  <c r="M180" i="21"/>
  <c r="J180" i="21"/>
  <c r="G180" i="21"/>
  <c r="D180" i="21"/>
  <c r="O179" i="21"/>
  <c r="N179" i="21"/>
  <c r="M179" i="21"/>
  <c r="L179" i="21"/>
  <c r="K179" i="21"/>
  <c r="J179" i="21"/>
  <c r="I179" i="21"/>
  <c r="H179" i="21"/>
  <c r="F179" i="21"/>
  <c r="E179" i="21"/>
  <c r="D179" i="21" s="1"/>
  <c r="O177" i="21"/>
  <c r="K177" i="21"/>
  <c r="J177" i="21" s="1"/>
  <c r="E177" i="21"/>
  <c r="O175" i="21"/>
  <c r="N175" i="21"/>
  <c r="N177" i="21" s="1"/>
  <c r="L175" i="21"/>
  <c r="L177" i="21" s="1"/>
  <c r="K175" i="21"/>
  <c r="J175" i="21"/>
  <c r="H175" i="21"/>
  <c r="H177" i="21" s="1"/>
  <c r="F175" i="21"/>
  <c r="F177" i="21" s="1"/>
  <c r="E175" i="21"/>
  <c r="L173" i="21"/>
  <c r="H173" i="21"/>
  <c r="M172" i="21"/>
  <c r="J172" i="21"/>
  <c r="G172" i="21"/>
  <c r="D172" i="21"/>
  <c r="M171" i="21"/>
  <c r="J171" i="21"/>
  <c r="G171" i="21"/>
  <c r="D171" i="21"/>
  <c r="O170" i="21"/>
  <c r="N170" i="21"/>
  <c r="M170" i="21"/>
  <c r="L170" i="21"/>
  <c r="K170" i="21"/>
  <c r="J170" i="21"/>
  <c r="I170" i="21"/>
  <c r="G170" i="21" s="1"/>
  <c r="H170" i="21"/>
  <c r="F170" i="21"/>
  <c r="E170" i="21"/>
  <c r="D170" i="21" s="1"/>
  <c r="F168" i="21"/>
  <c r="O166" i="21"/>
  <c r="O168" i="21" s="1"/>
  <c r="N166" i="21"/>
  <c r="M166" i="21" s="1"/>
  <c r="L166" i="21"/>
  <c r="L168" i="21" s="1"/>
  <c r="K166" i="21"/>
  <c r="K168" i="21" s="1"/>
  <c r="J168" i="21" s="1"/>
  <c r="J166" i="21"/>
  <c r="H166" i="21"/>
  <c r="H168" i="21" s="1"/>
  <c r="F166" i="21"/>
  <c r="E166" i="21"/>
  <c r="M165" i="21"/>
  <c r="J165" i="21"/>
  <c r="G165" i="21"/>
  <c r="D165" i="21"/>
  <c r="M164" i="21"/>
  <c r="J164" i="21"/>
  <c r="G164" i="21"/>
  <c r="D164" i="21"/>
  <c r="M163" i="21"/>
  <c r="J163" i="21"/>
  <c r="G163" i="21"/>
  <c r="D163" i="21"/>
  <c r="M162" i="21"/>
  <c r="J162" i="21"/>
  <c r="G162" i="21"/>
  <c r="D162" i="21"/>
  <c r="M161" i="21"/>
  <c r="J161" i="21"/>
  <c r="G161" i="21"/>
  <c r="D161" i="21"/>
  <c r="M160" i="21"/>
  <c r="J160" i="21"/>
  <c r="G160" i="21"/>
  <c r="D160" i="21"/>
  <c r="M159" i="21"/>
  <c r="J159" i="21"/>
  <c r="G159" i="21"/>
  <c r="D159" i="21"/>
  <c r="M158" i="21"/>
  <c r="J158" i="21"/>
  <c r="G158" i="21"/>
  <c r="D158" i="21"/>
  <c r="M157" i="21"/>
  <c r="J157" i="21"/>
  <c r="G157" i="21"/>
  <c r="D157" i="21"/>
  <c r="M156" i="21"/>
  <c r="J156" i="21"/>
  <c r="G156" i="21"/>
  <c r="D156" i="21"/>
  <c r="M155" i="21"/>
  <c r="J155" i="21"/>
  <c r="G155" i="21"/>
  <c r="D155" i="21"/>
  <c r="M154" i="21"/>
  <c r="J154" i="21"/>
  <c r="G154" i="21"/>
  <c r="D154" i="21"/>
  <c r="M153" i="21"/>
  <c r="J153" i="21"/>
  <c r="G153" i="21"/>
  <c r="D153" i="21"/>
  <c r="M152" i="21"/>
  <c r="J152" i="21"/>
  <c r="G152" i="21"/>
  <c r="D152" i="21"/>
  <c r="M151" i="21"/>
  <c r="J151" i="21"/>
  <c r="G151" i="21"/>
  <c r="D151" i="21"/>
  <c r="M150" i="21"/>
  <c r="J150" i="21"/>
  <c r="G150" i="21"/>
  <c r="D150" i="21"/>
  <c r="M149" i="21"/>
  <c r="J149" i="21"/>
  <c r="G149" i="21"/>
  <c r="D149" i="21"/>
  <c r="M148" i="21"/>
  <c r="J148" i="21"/>
  <c r="G148" i="21"/>
  <c r="D148" i="21"/>
  <c r="O147" i="21"/>
  <c r="N147" i="21"/>
  <c r="M147" i="21" s="1"/>
  <c r="L147" i="21"/>
  <c r="K147" i="21"/>
  <c r="J147" i="21"/>
  <c r="I147" i="21"/>
  <c r="G147" i="21" s="1"/>
  <c r="H147" i="21"/>
  <c r="F147" i="21"/>
  <c r="F143" i="21" s="1"/>
  <c r="E147" i="21"/>
  <c r="I145" i="21"/>
  <c r="E145" i="21"/>
  <c r="O143" i="21"/>
  <c r="O145" i="21" s="1"/>
  <c r="N143" i="21"/>
  <c r="N145" i="21" s="1"/>
  <c r="M145" i="21" s="1"/>
  <c r="L143" i="21"/>
  <c r="L145" i="21" s="1"/>
  <c r="J145" i="21" s="1"/>
  <c r="K143" i="21"/>
  <c r="K145" i="21" s="1"/>
  <c r="J143" i="21"/>
  <c r="I143" i="21"/>
  <c r="G143" i="21" s="1"/>
  <c r="H143" i="21"/>
  <c r="H145" i="21" s="1"/>
  <c r="G145" i="21" s="1"/>
  <c r="E143" i="21"/>
  <c r="O141" i="21"/>
  <c r="N141" i="21"/>
  <c r="L141" i="21"/>
  <c r="K141" i="21"/>
  <c r="J141" i="21"/>
  <c r="H141" i="21"/>
  <c r="M140" i="21"/>
  <c r="J140" i="21"/>
  <c r="G140" i="21"/>
  <c r="D140" i="21"/>
  <c r="O139" i="21"/>
  <c r="N139" i="21"/>
  <c r="M139" i="21" s="1"/>
  <c r="L139" i="21"/>
  <c r="K139" i="21"/>
  <c r="J139" i="21"/>
  <c r="I139" i="21"/>
  <c r="G139" i="21" s="1"/>
  <c r="H139" i="21"/>
  <c r="F139" i="21"/>
  <c r="E139" i="21"/>
  <c r="I137" i="21"/>
  <c r="E137" i="21"/>
  <c r="O135" i="21"/>
  <c r="O137" i="21" s="1"/>
  <c r="N135" i="21"/>
  <c r="N137" i="21" s="1"/>
  <c r="M137" i="21" s="1"/>
  <c r="L135" i="21"/>
  <c r="L137" i="21" s="1"/>
  <c r="K135" i="21"/>
  <c r="K137" i="21" s="1"/>
  <c r="J137" i="21" s="1"/>
  <c r="J135" i="21"/>
  <c r="I135" i="21"/>
  <c r="G135" i="21" s="1"/>
  <c r="H135" i="21"/>
  <c r="H137" i="21" s="1"/>
  <c r="G137" i="21" s="1"/>
  <c r="F135" i="21"/>
  <c r="F137" i="21" s="1"/>
  <c r="E135" i="21"/>
  <c r="M134" i="21"/>
  <c r="J134" i="21"/>
  <c r="G134" i="21"/>
  <c r="D134" i="21"/>
  <c r="O133" i="21"/>
  <c r="N133" i="21"/>
  <c r="M133" i="21"/>
  <c r="L133" i="21"/>
  <c r="K133" i="21"/>
  <c r="J133" i="21"/>
  <c r="I133" i="21"/>
  <c r="H133" i="21"/>
  <c r="F133" i="21"/>
  <c r="E133" i="21"/>
  <c r="F131" i="21"/>
  <c r="O129" i="21"/>
  <c r="O131" i="21" s="1"/>
  <c r="N129" i="21"/>
  <c r="M129" i="21" s="1"/>
  <c r="L129" i="21"/>
  <c r="L131" i="21" s="1"/>
  <c r="K129" i="21"/>
  <c r="K131" i="21" s="1"/>
  <c r="J131" i="21" s="1"/>
  <c r="J129" i="21"/>
  <c r="H129" i="21"/>
  <c r="H131" i="21" s="1"/>
  <c r="F129" i="21"/>
  <c r="E129" i="21"/>
  <c r="M128" i="21"/>
  <c r="J128" i="21"/>
  <c r="G128" i="21"/>
  <c r="D128" i="21"/>
  <c r="M127" i="21"/>
  <c r="J127" i="21"/>
  <c r="G127" i="21"/>
  <c r="D127" i="21"/>
  <c r="O126" i="21"/>
  <c r="N126" i="21"/>
  <c r="M126" i="21" s="1"/>
  <c r="L126" i="21"/>
  <c r="K126" i="21"/>
  <c r="J126" i="21"/>
  <c r="I126" i="21"/>
  <c r="G126" i="21" s="1"/>
  <c r="H126" i="21"/>
  <c r="F126" i="21"/>
  <c r="F122" i="21" s="1"/>
  <c r="F124" i="21" s="1"/>
  <c r="E126" i="21"/>
  <c r="E122" i="21" s="1"/>
  <c r="I124" i="21"/>
  <c r="E124" i="21"/>
  <c r="O122" i="21"/>
  <c r="O124" i="21" s="1"/>
  <c r="N122" i="21"/>
  <c r="N124" i="21" s="1"/>
  <c r="M124" i="21" s="1"/>
  <c r="L122" i="21"/>
  <c r="L124" i="21" s="1"/>
  <c r="K122" i="21"/>
  <c r="I122" i="21"/>
  <c r="H122" i="21"/>
  <c r="H124" i="21" s="1"/>
  <c r="G124" i="21" s="1"/>
  <c r="G122" i="21"/>
  <c r="M121" i="21"/>
  <c r="J121" i="21"/>
  <c r="G121" i="21"/>
  <c r="D121" i="21"/>
  <c r="O120" i="21"/>
  <c r="N120" i="21"/>
  <c r="L120" i="21"/>
  <c r="K120" i="21"/>
  <c r="J120" i="21" s="1"/>
  <c r="I120" i="21"/>
  <c r="H120" i="21"/>
  <c r="G120" i="21"/>
  <c r="F120" i="21"/>
  <c r="E120" i="21"/>
  <c r="I118" i="21"/>
  <c r="G118" i="21"/>
  <c r="O116" i="21"/>
  <c r="N116" i="21"/>
  <c r="M116" i="21" s="1"/>
  <c r="L116" i="21"/>
  <c r="L118" i="21" s="1"/>
  <c r="I116" i="21"/>
  <c r="H116" i="21"/>
  <c r="H118" i="21" s="1"/>
  <c r="G116" i="21"/>
  <c r="F116" i="21"/>
  <c r="F118" i="21" s="1"/>
  <c r="E116" i="21"/>
  <c r="E118" i="21" s="1"/>
  <c r="D118" i="21" s="1"/>
  <c r="M115" i="21"/>
  <c r="J115" i="21"/>
  <c r="G115" i="21"/>
  <c r="D115" i="21"/>
  <c r="M114" i="21"/>
  <c r="J114" i="21"/>
  <c r="G114" i="21"/>
  <c r="D114" i="21"/>
  <c r="O113" i="21"/>
  <c r="N113" i="21"/>
  <c r="M113" i="21"/>
  <c r="L113" i="21"/>
  <c r="K113" i="21"/>
  <c r="J113" i="21"/>
  <c r="I113" i="21"/>
  <c r="H113" i="21"/>
  <c r="F113" i="21"/>
  <c r="E113" i="21"/>
  <c r="O111" i="21"/>
  <c r="K111" i="21"/>
  <c r="J111" i="21" s="1"/>
  <c r="O109" i="21"/>
  <c r="L109" i="21"/>
  <c r="L111" i="21" s="1"/>
  <c r="K109" i="21"/>
  <c r="J109" i="21"/>
  <c r="H109" i="21"/>
  <c r="H111" i="21" s="1"/>
  <c r="F109" i="21"/>
  <c r="F107" i="21" s="1"/>
  <c r="L107" i="21"/>
  <c r="H107" i="21"/>
  <c r="M106" i="21"/>
  <c r="J106" i="21"/>
  <c r="G106" i="21"/>
  <c r="D106" i="21"/>
  <c r="M105" i="21"/>
  <c r="J105" i="21"/>
  <c r="G105" i="21"/>
  <c r="D105" i="21"/>
  <c r="M104" i="21"/>
  <c r="J104" i="21"/>
  <c r="G104" i="21"/>
  <c r="D104" i="21"/>
  <c r="O103" i="21"/>
  <c r="N103" i="21"/>
  <c r="M103" i="21" s="1"/>
  <c r="L103" i="21"/>
  <c r="K103" i="21"/>
  <c r="J103" i="21" s="1"/>
  <c r="I103" i="21"/>
  <c r="H103" i="21"/>
  <c r="G103" i="21" s="1"/>
  <c r="F103" i="21"/>
  <c r="E103" i="21"/>
  <c r="D103" i="21"/>
  <c r="L101" i="21"/>
  <c r="K101" i="21"/>
  <c r="J101" i="21" s="1"/>
  <c r="O99" i="21"/>
  <c r="O101" i="21" s="1"/>
  <c r="N99" i="21"/>
  <c r="N101" i="21" s="1"/>
  <c r="L99" i="21"/>
  <c r="K99" i="21"/>
  <c r="J99" i="21" s="1"/>
  <c r="I99" i="21"/>
  <c r="I101" i="21" s="1"/>
  <c r="H99" i="21"/>
  <c r="G99" i="21" s="1"/>
  <c r="F99" i="21"/>
  <c r="F101" i="21" s="1"/>
  <c r="E99" i="21"/>
  <c r="E101" i="21" s="1"/>
  <c r="D101" i="21" s="1"/>
  <c r="D99" i="21"/>
  <c r="M98" i="21"/>
  <c r="J98" i="21"/>
  <c r="G98" i="21"/>
  <c r="D98" i="21"/>
  <c r="M97" i="21"/>
  <c r="J97" i="21"/>
  <c r="G97" i="21"/>
  <c r="D97" i="21"/>
  <c r="M96" i="21"/>
  <c r="J96" i="21"/>
  <c r="G96" i="21"/>
  <c r="D96" i="21"/>
  <c r="O95" i="21"/>
  <c r="N95" i="21"/>
  <c r="M95" i="21" s="1"/>
  <c r="L95" i="21"/>
  <c r="K95" i="21"/>
  <c r="J95" i="21" s="1"/>
  <c r="I95" i="21"/>
  <c r="H95" i="21"/>
  <c r="G95" i="21"/>
  <c r="F95" i="21"/>
  <c r="E95" i="21"/>
  <c r="D95" i="21"/>
  <c r="O93" i="21"/>
  <c r="L93" i="21"/>
  <c r="O91" i="21"/>
  <c r="N91" i="21"/>
  <c r="N93" i="21" s="1"/>
  <c r="L91" i="21"/>
  <c r="K91" i="21"/>
  <c r="J91" i="21" s="1"/>
  <c r="I91" i="21"/>
  <c r="I93" i="21" s="1"/>
  <c r="H91" i="21"/>
  <c r="H93" i="21" s="1"/>
  <c r="G93" i="21" s="1"/>
  <c r="G91" i="21"/>
  <c r="F91" i="21"/>
  <c r="F93" i="21" s="1"/>
  <c r="D93" i="21" s="1"/>
  <c r="E91" i="21"/>
  <c r="E93" i="21" s="1"/>
  <c r="D91" i="21"/>
  <c r="M90" i="21"/>
  <c r="J90" i="21"/>
  <c r="G90" i="21"/>
  <c r="D90" i="21"/>
  <c r="M89" i="21"/>
  <c r="J89" i="21"/>
  <c r="G89" i="21"/>
  <c r="D89" i="21"/>
  <c r="M88" i="21"/>
  <c r="J88" i="21"/>
  <c r="G88" i="21"/>
  <c r="D88" i="21"/>
  <c r="M87" i="21"/>
  <c r="J87" i="21"/>
  <c r="G87" i="21"/>
  <c r="D87" i="21"/>
  <c r="M86" i="21"/>
  <c r="J86" i="21"/>
  <c r="G86" i="21"/>
  <c r="D86" i="21"/>
  <c r="M85" i="21"/>
  <c r="J85" i="21"/>
  <c r="G85" i="21"/>
  <c r="D85" i="21"/>
  <c r="M84" i="21"/>
  <c r="J84" i="21"/>
  <c r="G84" i="21"/>
  <c r="D84" i="21"/>
  <c r="M83" i="21"/>
  <c r="J83" i="21"/>
  <c r="G83" i="21"/>
  <c r="D83" i="21"/>
  <c r="M82" i="21"/>
  <c r="J82" i="21"/>
  <c r="G82" i="21"/>
  <c r="D82" i="21"/>
  <c r="M81" i="21"/>
  <c r="J81" i="21"/>
  <c r="G81" i="21"/>
  <c r="D81" i="21"/>
  <c r="M80" i="21"/>
  <c r="J80" i="21"/>
  <c r="G80" i="21"/>
  <c r="D80" i="21"/>
  <c r="M79" i="21"/>
  <c r="J79" i="21"/>
  <c r="G79" i="21"/>
  <c r="D79" i="21"/>
  <c r="M78" i="21"/>
  <c r="J78" i="21"/>
  <c r="G78" i="21"/>
  <c r="D78" i="21"/>
  <c r="M77" i="21"/>
  <c r="J77" i="21"/>
  <c r="G77" i="21"/>
  <c r="D77" i="21"/>
  <c r="M76" i="21"/>
  <c r="J76" i="21"/>
  <c r="G76" i="21"/>
  <c r="D76" i="21"/>
  <c r="M75" i="21"/>
  <c r="J75" i="21"/>
  <c r="G75" i="21"/>
  <c r="D75" i="21"/>
  <c r="M74" i="21"/>
  <c r="J74" i="21"/>
  <c r="G74" i="21"/>
  <c r="D74" i="21"/>
  <c r="M73" i="21"/>
  <c r="J73" i="21"/>
  <c r="G73" i="21"/>
  <c r="D73" i="21"/>
  <c r="M72" i="21"/>
  <c r="J72" i="21"/>
  <c r="G72" i="21"/>
  <c r="D72" i="21"/>
  <c r="O71" i="21"/>
  <c r="N71" i="21"/>
  <c r="M71" i="21" s="1"/>
  <c r="M67" i="21" s="1"/>
  <c r="L71" i="21"/>
  <c r="K71" i="21"/>
  <c r="J71" i="21" s="1"/>
  <c r="J67" i="21" s="1"/>
  <c r="I71" i="21"/>
  <c r="H71" i="21"/>
  <c r="G71" i="21" s="1"/>
  <c r="G67" i="21" s="1"/>
  <c r="F71" i="21"/>
  <c r="E71" i="21"/>
  <c r="D71" i="21"/>
  <c r="L69" i="21"/>
  <c r="K69" i="21"/>
  <c r="O67" i="21"/>
  <c r="O69" i="21" s="1"/>
  <c r="N67" i="21"/>
  <c r="N69" i="21" s="1"/>
  <c r="L67" i="21"/>
  <c r="K67" i="21"/>
  <c r="I67" i="21"/>
  <c r="I69" i="21" s="1"/>
  <c r="H67" i="21"/>
  <c r="H65" i="21" s="1"/>
  <c r="F67" i="21"/>
  <c r="F69" i="21" s="1"/>
  <c r="E67" i="21"/>
  <c r="E69" i="21" s="1"/>
  <c r="D69" i="21" s="1"/>
  <c r="D67" i="21"/>
  <c r="D65" i="21" s="1"/>
  <c r="N65" i="21"/>
  <c r="L65" i="21"/>
  <c r="K65" i="21"/>
  <c r="I65" i="21"/>
  <c r="F65" i="21"/>
  <c r="E65" i="21"/>
  <c r="M63" i="21"/>
  <c r="J63" i="21"/>
  <c r="G63" i="21"/>
  <c r="D63" i="21"/>
  <c r="O62" i="21"/>
  <c r="N62" i="21"/>
  <c r="M62" i="21" s="1"/>
  <c r="L62" i="21"/>
  <c r="K62" i="21"/>
  <c r="J62" i="21" s="1"/>
  <c r="I62" i="21"/>
  <c r="H62" i="21"/>
  <c r="G62" i="21"/>
  <c r="F62" i="21"/>
  <c r="E62" i="21"/>
  <c r="D62" i="21"/>
  <c r="O60" i="21"/>
  <c r="L60" i="21"/>
  <c r="O58" i="21"/>
  <c r="N58" i="21"/>
  <c r="N60" i="21" s="1"/>
  <c r="L58" i="21"/>
  <c r="K58" i="21"/>
  <c r="J58" i="21" s="1"/>
  <c r="I58" i="21"/>
  <c r="I60" i="21" s="1"/>
  <c r="H58" i="21"/>
  <c r="H60" i="21" s="1"/>
  <c r="G60" i="21" s="1"/>
  <c r="G58" i="21"/>
  <c r="F58" i="21"/>
  <c r="F60" i="21" s="1"/>
  <c r="D60" i="21" s="1"/>
  <c r="E58" i="21"/>
  <c r="E60" i="21" s="1"/>
  <c r="D58" i="21"/>
  <c r="M57" i="21"/>
  <c r="J57" i="21"/>
  <c r="G57" i="21"/>
  <c r="D57" i="21"/>
  <c r="O56" i="21"/>
  <c r="O10" i="21" s="1"/>
  <c r="N56" i="21"/>
  <c r="M56" i="21" s="1"/>
  <c r="L56" i="21"/>
  <c r="K56" i="21"/>
  <c r="J56" i="21" s="1"/>
  <c r="I56" i="21"/>
  <c r="H56" i="21"/>
  <c r="G56" i="21" s="1"/>
  <c r="F56" i="21"/>
  <c r="E56" i="21"/>
  <c r="D56" i="21"/>
  <c r="L54" i="21"/>
  <c r="K54" i="21"/>
  <c r="J54" i="21" s="1"/>
  <c r="O52" i="21"/>
  <c r="O54" i="21" s="1"/>
  <c r="N52" i="21"/>
  <c r="N54" i="21" s="1"/>
  <c r="L52" i="21"/>
  <c r="K52" i="21"/>
  <c r="J52" i="21" s="1"/>
  <c r="I52" i="21"/>
  <c r="I54" i="21" s="1"/>
  <c r="H52" i="21"/>
  <c r="G52" i="21" s="1"/>
  <c r="F52" i="21"/>
  <c r="F54" i="21" s="1"/>
  <c r="E52" i="21"/>
  <c r="E54" i="21" s="1"/>
  <c r="D54" i="21" s="1"/>
  <c r="D52" i="21"/>
  <c r="M51" i="21"/>
  <c r="J51" i="21"/>
  <c r="G51" i="21"/>
  <c r="D51" i="21"/>
  <c r="M50" i="21"/>
  <c r="J50" i="21"/>
  <c r="G50" i="21"/>
  <c r="D50" i="21"/>
  <c r="M49" i="21"/>
  <c r="J49" i="21"/>
  <c r="G49" i="21"/>
  <c r="D49" i="21"/>
  <c r="M48" i="21"/>
  <c r="J48" i="21"/>
  <c r="G48" i="21"/>
  <c r="D48" i="21"/>
  <c r="M47" i="21"/>
  <c r="J47" i="21"/>
  <c r="G47" i="21"/>
  <c r="D47" i="21"/>
  <c r="M46" i="21"/>
  <c r="J46" i="21"/>
  <c r="G46" i="21"/>
  <c r="D46" i="21"/>
  <c r="M45" i="21"/>
  <c r="J45" i="21"/>
  <c r="G45" i="21"/>
  <c r="D45" i="21"/>
  <c r="M44" i="21"/>
  <c r="J44" i="21"/>
  <c r="G44" i="21"/>
  <c r="D44" i="21"/>
  <c r="M43" i="21"/>
  <c r="J43" i="21"/>
  <c r="G43" i="21"/>
  <c r="D43" i="21"/>
  <c r="O42" i="21"/>
  <c r="N42" i="21"/>
  <c r="M42" i="21" s="1"/>
  <c r="L42" i="21"/>
  <c r="K42" i="21"/>
  <c r="J42" i="21" s="1"/>
  <c r="I42" i="21"/>
  <c r="H42" i="21"/>
  <c r="G42" i="21"/>
  <c r="F42" i="21"/>
  <c r="E42" i="21"/>
  <c r="D42" i="21"/>
  <c r="O40" i="21"/>
  <c r="L40" i="21"/>
  <c r="O38" i="21"/>
  <c r="N38" i="21"/>
  <c r="N40" i="21" s="1"/>
  <c r="L38" i="21"/>
  <c r="L36" i="21" s="1"/>
  <c r="K38" i="21"/>
  <c r="J38" i="21" s="1"/>
  <c r="J36" i="21" s="1"/>
  <c r="I38" i="21"/>
  <c r="I40" i="21" s="1"/>
  <c r="H38" i="21"/>
  <c r="H40" i="21" s="1"/>
  <c r="G40" i="21" s="1"/>
  <c r="G38" i="21"/>
  <c r="F38" i="21"/>
  <c r="F40" i="21" s="1"/>
  <c r="D40" i="21" s="1"/>
  <c r="E38" i="21"/>
  <c r="E40" i="21" s="1"/>
  <c r="D38" i="21"/>
  <c r="O36" i="21"/>
  <c r="N36" i="21"/>
  <c r="I36" i="21"/>
  <c r="H36" i="21"/>
  <c r="F36" i="21"/>
  <c r="E36" i="21"/>
  <c r="D36" i="21"/>
  <c r="M35" i="21"/>
  <c r="J35" i="21"/>
  <c r="G35" i="21"/>
  <c r="D35" i="21"/>
  <c r="M34" i="21"/>
  <c r="J34" i="21"/>
  <c r="G34" i="21"/>
  <c r="D34" i="21"/>
  <c r="O33" i="21"/>
  <c r="N33" i="21"/>
  <c r="M33" i="21" s="1"/>
  <c r="L33" i="21"/>
  <c r="L10" i="21" s="1"/>
  <c r="K33" i="21"/>
  <c r="J33" i="21" s="1"/>
  <c r="I33" i="21"/>
  <c r="H33" i="21"/>
  <c r="G33" i="21"/>
  <c r="F33" i="21"/>
  <c r="E33" i="21"/>
  <c r="D33" i="21"/>
  <c r="O31" i="21"/>
  <c r="L31" i="21"/>
  <c r="O29" i="21"/>
  <c r="N29" i="21"/>
  <c r="N31" i="21" s="1"/>
  <c r="L29" i="21"/>
  <c r="K29" i="21"/>
  <c r="J29" i="21" s="1"/>
  <c r="I29" i="21"/>
  <c r="I31" i="21" s="1"/>
  <c r="H29" i="21"/>
  <c r="H31" i="21" s="1"/>
  <c r="G31" i="21" s="1"/>
  <c r="G29" i="21"/>
  <c r="F29" i="21"/>
  <c r="F31" i="21" s="1"/>
  <c r="D31" i="21" s="1"/>
  <c r="E29" i="21"/>
  <c r="E31" i="21" s="1"/>
  <c r="D29" i="21"/>
  <c r="M28" i="21"/>
  <c r="J28" i="21"/>
  <c r="G28" i="21"/>
  <c r="D28" i="21"/>
  <c r="M27" i="21"/>
  <c r="J27" i="21"/>
  <c r="G27" i="21"/>
  <c r="D27" i="21"/>
  <c r="M26" i="21"/>
  <c r="J26" i="21"/>
  <c r="G26" i="21"/>
  <c r="D26" i="21"/>
  <c r="M25" i="21"/>
  <c r="J25" i="21"/>
  <c r="G25" i="21"/>
  <c r="D25" i="21"/>
  <c r="M24" i="21"/>
  <c r="J24" i="21"/>
  <c r="G24" i="21"/>
  <c r="D24" i="21"/>
  <c r="M23" i="21"/>
  <c r="J23" i="21"/>
  <c r="G23" i="21"/>
  <c r="D23" i="21"/>
  <c r="M22" i="21"/>
  <c r="J22" i="21"/>
  <c r="G22" i="21"/>
  <c r="D22" i="21"/>
  <c r="M21" i="21"/>
  <c r="J21" i="21"/>
  <c r="G21" i="21"/>
  <c r="D21" i="21"/>
  <c r="M20" i="21"/>
  <c r="J20" i="21"/>
  <c r="G20" i="21"/>
  <c r="D20" i="21"/>
  <c r="M19" i="21"/>
  <c r="J19" i="21"/>
  <c r="G19" i="21"/>
  <c r="D19" i="21"/>
  <c r="O18" i="21"/>
  <c r="N18" i="21"/>
  <c r="M18" i="21" s="1"/>
  <c r="L18" i="21"/>
  <c r="K18" i="21"/>
  <c r="J18" i="21" s="1"/>
  <c r="I18" i="21"/>
  <c r="H18" i="21"/>
  <c r="G18" i="21" s="1"/>
  <c r="F18" i="21"/>
  <c r="E18" i="21"/>
  <c r="D18" i="21"/>
  <c r="L16" i="21"/>
  <c r="K16" i="21"/>
  <c r="J16" i="21" s="1"/>
  <c r="O14" i="21"/>
  <c r="O16" i="21" s="1"/>
  <c r="N14" i="21"/>
  <c r="N16" i="21" s="1"/>
  <c r="L14" i="21"/>
  <c r="K14" i="21"/>
  <c r="J14" i="21" s="1"/>
  <c r="I14" i="21"/>
  <c r="I16" i="21" s="1"/>
  <c r="H14" i="21"/>
  <c r="G14" i="21" s="1"/>
  <c r="G12" i="21" s="1"/>
  <c r="F14" i="21"/>
  <c r="F16" i="21" s="1"/>
  <c r="E14" i="21"/>
  <c r="E16" i="21" s="1"/>
  <c r="D16" i="21" s="1"/>
  <c r="D14" i="21"/>
  <c r="D12" i="21" s="1"/>
  <c r="D11" i="21" s="1"/>
  <c r="N12" i="21"/>
  <c r="L12" i="21"/>
  <c r="L11" i="21" s="1"/>
  <c r="K12" i="21"/>
  <c r="I12" i="21"/>
  <c r="F12" i="21"/>
  <c r="E12" i="21"/>
  <c r="N11" i="21"/>
  <c r="I11" i="21"/>
  <c r="F11" i="21"/>
  <c r="E11" i="21"/>
  <c r="H10" i="21"/>
  <c r="L9" i="21"/>
  <c r="L8" i="21" s="1"/>
  <c r="H427" i="21" l="1"/>
  <c r="G425" i="21"/>
  <c r="G69" i="21"/>
  <c r="G65" i="21"/>
  <c r="F145" i="21"/>
  <c r="D145" i="21" s="1"/>
  <c r="F141" i="21"/>
  <c r="G36" i="21"/>
  <c r="G11" i="21" s="1"/>
  <c r="M54" i="21"/>
  <c r="H69" i="21"/>
  <c r="M69" i="21"/>
  <c r="M101" i="21"/>
  <c r="D129" i="21"/>
  <c r="E131" i="21"/>
  <c r="D131" i="21" s="1"/>
  <c r="G133" i="21"/>
  <c r="G10" i="21" s="1"/>
  <c r="I10" i="21"/>
  <c r="D137" i="21"/>
  <c r="D166" i="21"/>
  <c r="E168" i="21"/>
  <c r="D168" i="21" s="1"/>
  <c r="J235" i="21"/>
  <c r="J9" i="21" s="1"/>
  <c r="K231" i="21"/>
  <c r="N273" i="21"/>
  <c r="M273" i="21" s="1"/>
  <c r="M271" i="21"/>
  <c r="J279" i="21"/>
  <c r="J277" i="21" s="1"/>
  <c r="K281" i="21"/>
  <c r="J281" i="21" s="1"/>
  <c r="D309" i="21"/>
  <c r="E305" i="21"/>
  <c r="N307" i="21"/>
  <c r="M307" i="21" s="1"/>
  <c r="M305" i="21"/>
  <c r="G336" i="21"/>
  <c r="D338" i="21"/>
  <c r="E334" i="21"/>
  <c r="F415" i="21"/>
  <c r="D413" i="21"/>
  <c r="M415" i="21"/>
  <c r="D449" i="21"/>
  <c r="L449" i="21"/>
  <c r="F467" i="21"/>
  <c r="J467" i="21"/>
  <c r="J479" i="21"/>
  <c r="M510" i="21"/>
  <c r="J538" i="21"/>
  <c r="K534" i="21"/>
  <c r="E546" i="21"/>
  <c r="D544" i="21"/>
  <c r="E542" i="21"/>
  <c r="J544" i="21"/>
  <c r="K546" i="21"/>
  <c r="K542" i="21"/>
  <c r="D569" i="21"/>
  <c r="K10" i="21"/>
  <c r="G113" i="21"/>
  <c r="G9" i="21" s="1"/>
  <c r="I9" i="21"/>
  <c r="N118" i="21"/>
  <c r="E141" i="21"/>
  <c r="G233" i="21"/>
  <c r="I247" i="21"/>
  <c r="G247" i="21" s="1"/>
  <c r="G245" i="21"/>
  <c r="M249" i="21"/>
  <c r="N245" i="21"/>
  <c r="J258" i="21"/>
  <c r="K260" i="21"/>
  <c r="J260" i="21" s="1"/>
  <c r="K277" i="21"/>
  <c r="G303" i="21"/>
  <c r="I299" i="21"/>
  <c r="M316" i="21"/>
  <c r="N312" i="21"/>
  <c r="I336" i="21"/>
  <c r="G334" i="21"/>
  <c r="D344" i="21"/>
  <c r="E340" i="21"/>
  <c r="J367" i="21"/>
  <c r="K369" i="21"/>
  <c r="J369" i="21" s="1"/>
  <c r="M394" i="21"/>
  <c r="N390" i="21"/>
  <c r="J415" i="21"/>
  <c r="G451" i="21"/>
  <c r="H447" i="21"/>
  <c r="M451" i="21"/>
  <c r="N447" i="21"/>
  <c r="M453" i="21"/>
  <c r="N455" i="21"/>
  <c r="J503" i="21"/>
  <c r="K499" i="21"/>
  <c r="I510" i="21"/>
  <c r="G508" i="21"/>
  <c r="I506" i="21"/>
  <c r="M508" i="21"/>
  <c r="O510" i="21"/>
  <c r="O506" i="21"/>
  <c r="D536" i="21"/>
  <c r="G612" i="21"/>
  <c r="G632" i="21"/>
  <c r="G668" i="21"/>
  <c r="L722" i="21"/>
  <c r="D722" i="21"/>
  <c r="G734" i="21"/>
  <c r="H730" i="21"/>
  <c r="H9" i="21"/>
  <c r="H8" i="21" s="1"/>
  <c r="H12" i="21"/>
  <c r="H11" i="21" s="1"/>
  <c r="J12" i="21"/>
  <c r="J11" i="21" s="1"/>
  <c r="M31" i="21"/>
  <c r="K36" i="21"/>
  <c r="K11" i="21" s="1"/>
  <c r="M40" i="21"/>
  <c r="M60" i="21"/>
  <c r="J69" i="21"/>
  <c r="J65" i="21"/>
  <c r="M93" i="21"/>
  <c r="I109" i="21"/>
  <c r="D113" i="21"/>
  <c r="E9" i="21"/>
  <c r="N9" i="21"/>
  <c r="K116" i="21"/>
  <c r="M120" i="21"/>
  <c r="M10" i="21" s="1"/>
  <c r="N10" i="21"/>
  <c r="N199" i="21"/>
  <c r="M199" i="21" s="1"/>
  <c r="M197" i="21"/>
  <c r="K218" i="21"/>
  <c r="J218" i="21" s="1"/>
  <c r="D249" i="21"/>
  <c r="E245" i="21"/>
  <c r="M256" i="21"/>
  <c r="N252" i="21"/>
  <c r="J267" i="21"/>
  <c r="D271" i="21"/>
  <c r="E273" i="21"/>
  <c r="D273" i="21" s="1"/>
  <c r="E301" i="21"/>
  <c r="D301" i="21" s="1"/>
  <c r="M365" i="21"/>
  <c r="N361" i="21"/>
  <c r="M375" i="21"/>
  <c r="N377" i="21"/>
  <c r="M377" i="21" s="1"/>
  <c r="L326" i="21"/>
  <c r="L64" i="21" s="1"/>
  <c r="F392" i="21"/>
  <c r="D390" i="21"/>
  <c r="D417" i="21"/>
  <c r="L425" i="21"/>
  <c r="G455" i="21"/>
  <c r="D457" i="21"/>
  <c r="F453" i="21"/>
  <c r="F499" i="21"/>
  <c r="G610" i="21"/>
  <c r="H608" i="21"/>
  <c r="M16" i="21"/>
  <c r="H16" i="21"/>
  <c r="G16" i="21" s="1"/>
  <c r="H54" i="21"/>
  <c r="G54" i="21" s="1"/>
  <c r="H101" i="21"/>
  <c r="G101" i="21" s="1"/>
  <c r="N131" i="21"/>
  <c r="M131" i="21" s="1"/>
  <c r="N168" i="21"/>
  <c r="M168" i="21" s="1"/>
  <c r="D197" i="21"/>
  <c r="E199" i="21"/>
  <c r="D199" i="21" s="1"/>
  <c r="E173" i="21"/>
  <c r="O218" i="21"/>
  <c r="O173" i="21"/>
  <c r="D237" i="21"/>
  <c r="E239" i="21"/>
  <c r="D239" i="21" s="1"/>
  <c r="K254" i="21"/>
  <c r="J254" i="21" s="1"/>
  <c r="J252" i="21"/>
  <c r="J319" i="21"/>
  <c r="K321" i="21"/>
  <c r="J321" i="21" s="1"/>
  <c r="J734" i="21"/>
  <c r="L730" i="21"/>
  <c r="O9" i="21"/>
  <c r="O8" i="21" s="1"/>
  <c r="F111" i="21"/>
  <c r="O107" i="21"/>
  <c r="O118" i="21"/>
  <c r="D133" i="21"/>
  <c r="E10" i="21"/>
  <c r="G179" i="21"/>
  <c r="I175" i="21"/>
  <c r="G201" i="21"/>
  <c r="I197" i="21"/>
  <c r="M231" i="21"/>
  <c r="O233" i="21"/>
  <c r="K9" i="21"/>
  <c r="O12" i="21"/>
  <c r="O11" i="21" s="1"/>
  <c r="K31" i="21"/>
  <c r="J31" i="21" s="1"/>
  <c r="K40" i="21"/>
  <c r="J40" i="21" s="1"/>
  <c r="K60" i="21"/>
  <c r="J60" i="21" s="1"/>
  <c r="O65" i="21"/>
  <c r="K93" i="21"/>
  <c r="J93" i="21" s="1"/>
  <c r="E109" i="21"/>
  <c r="N109" i="21"/>
  <c r="F9" i="21"/>
  <c r="F8" i="21" s="1"/>
  <c r="F10" i="21"/>
  <c r="K124" i="21"/>
  <c r="J124" i="21" s="1"/>
  <c r="J122" i="21"/>
  <c r="D124" i="21"/>
  <c r="D122" i="21"/>
  <c r="I129" i="21"/>
  <c r="I166" i="21"/>
  <c r="F173" i="21"/>
  <c r="D177" i="21"/>
  <c r="M216" i="21"/>
  <c r="N218" i="21"/>
  <c r="M218" i="21" s="1"/>
  <c r="I239" i="21"/>
  <c r="G237" i="21"/>
  <c r="G269" i="21"/>
  <c r="I265" i="21"/>
  <c r="G275" i="21"/>
  <c r="I271" i="21"/>
  <c r="I277" i="21"/>
  <c r="M279" i="21"/>
  <c r="O277" i="21"/>
  <c r="O281" i="21"/>
  <c r="M281" i="21" s="1"/>
  <c r="G309" i="21"/>
  <c r="I305" i="21"/>
  <c r="M309" i="21"/>
  <c r="J312" i="21"/>
  <c r="D321" i="21"/>
  <c r="J328" i="21"/>
  <c r="K330" i="21"/>
  <c r="J330" i="21" s="1"/>
  <c r="K326" i="21"/>
  <c r="I340" i="21"/>
  <c r="M340" i="21"/>
  <c r="M371" i="21"/>
  <c r="H326" i="21"/>
  <c r="H64" i="21" s="1"/>
  <c r="G375" i="21"/>
  <c r="H377" i="21"/>
  <c r="G377" i="21" s="1"/>
  <c r="J447" i="21"/>
  <c r="D469" i="21"/>
  <c r="J469" i="21"/>
  <c r="N473" i="21"/>
  <c r="D471" i="21"/>
  <c r="F473" i="21"/>
  <c r="O471" i="21"/>
  <c r="O326" i="21" s="1"/>
  <c r="F477" i="21"/>
  <c r="O483" i="21"/>
  <c r="G495" i="21"/>
  <c r="N501" i="21"/>
  <c r="D548" i="21"/>
  <c r="M14" i="21"/>
  <c r="M12" i="21" s="1"/>
  <c r="M29" i="21"/>
  <c r="M38" i="21"/>
  <c r="M36" i="21" s="1"/>
  <c r="M52" i="21"/>
  <c r="M58" i="21"/>
  <c r="M91" i="21"/>
  <c r="M65" i="21" s="1"/>
  <c r="M99" i="21"/>
  <c r="M122" i="21"/>
  <c r="M135" i="21"/>
  <c r="M143" i="21"/>
  <c r="M141" i="21" s="1"/>
  <c r="N173" i="21"/>
  <c r="M175" i="21"/>
  <c r="D201" i="21"/>
  <c r="M233" i="21"/>
  <c r="D275" i="21"/>
  <c r="G321" i="21"/>
  <c r="M319" i="21"/>
  <c r="G330" i="21"/>
  <c r="M328" i="21"/>
  <c r="G369" i="21"/>
  <c r="M367" i="21"/>
  <c r="J375" i="21"/>
  <c r="J449" i="21"/>
  <c r="J451" i="21"/>
  <c r="F461" i="21"/>
  <c r="D459" i="21"/>
  <c r="M467" i="21"/>
  <c r="J493" i="21"/>
  <c r="K495" i="21"/>
  <c r="L536" i="21"/>
  <c r="L506" i="21"/>
  <c r="D116" i="21"/>
  <c r="D120" i="21"/>
  <c r="D10" i="21" s="1"/>
  <c r="D126" i="21"/>
  <c r="D135" i="21"/>
  <c r="D139" i="21"/>
  <c r="D143" i="21"/>
  <c r="D141" i="21" s="1"/>
  <c r="D147" i="21"/>
  <c r="D175" i="21"/>
  <c r="M177" i="21"/>
  <c r="M220" i="21"/>
  <c r="M9" i="21" s="1"/>
  <c r="G239" i="21"/>
  <c r="M267" i="21"/>
  <c r="M301" i="21"/>
  <c r="D314" i="21"/>
  <c r="M321" i="21"/>
  <c r="M330" i="21"/>
  <c r="M336" i="21"/>
  <c r="D363" i="21"/>
  <c r="M369" i="21"/>
  <c r="J392" i="21"/>
  <c r="J429" i="21"/>
  <c r="M457" i="21"/>
  <c r="G473" i="21"/>
  <c r="D487" i="21"/>
  <c r="M487" i="21"/>
  <c r="N483" i="21"/>
  <c r="M534" i="21"/>
  <c r="O536" i="21"/>
  <c r="G542" i="21"/>
  <c r="H541" i="21"/>
  <c r="J582" i="21"/>
  <c r="K602" i="21"/>
  <c r="L612" i="21"/>
  <c r="L608" i="21"/>
  <c r="D218" i="21"/>
  <c r="D254" i="21"/>
  <c r="D319" i="21"/>
  <c r="D323" i="21"/>
  <c r="D328" i="21"/>
  <c r="D332" i="21"/>
  <c r="D367" i="21"/>
  <c r="D371" i="21"/>
  <c r="M425" i="21"/>
  <c r="M429" i="21"/>
  <c r="M463" i="21"/>
  <c r="M479" i="21"/>
  <c r="D485" i="21"/>
  <c r="G501" i="21"/>
  <c r="O499" i="21"/>
  <c r="D506" i="21"/>
  <c r="G512" i="21"/>
  <c r="J580" i="21"/>
  <c r="G691" i="21"/>
  <c r="D216" i="21"/>
  <c r="D220" i="21"/>
  <c r="D252" i="21"/>
  <c r="D256" i="21"/>
  <c r="D312" i="21"/>
  <c r="D316" i="21"/>
  <c r="D361" i="21"/>
  <c r="D365" i="21"/>
  <c r="M413" i="21"/>
  <c r="M417" i="21"/>
  <c r="M427" i="21"/>
  <c r="N461" i="21"/>
  <c r="M459" i="21"/>
  <c r="D475" i="21"/>
  <c r="M475" i="21"/>
  <c r="M495" i="21"/>
  <c r="I546" i="21"/>
  <c r="I542" i="21"/>
  <c r="M544" i="21"/>
  <c r="O546" i="21"/>
  <c r="O542" i="21"/>
  <c r="G567" i="21"/>
  <c r="H569" i="21"/>
  <c r="G640" i="21"/>
  <c r="H638" i="21"/>
  <c r="L716" i="21"/>
  <c r="L697" i="21"/>
  <c r="D467" i="21"/>
  <c r="M465" i="21"/>
  <c r="M469" i="21"/>
  <c r="M477" i="21"/>
  <c r="D481" i="21"/>
  <c r="M481" i="21"/>
  <c r="D495" i="21"/>
  <c r="M493" i="21"/>
  <c r="M497" i="21"/>
  <c r="G506" i="21"/>
  <c r="E510" i="21"/>
  <c r="D508" i="21"/>
  <c r="J508" i="21"/>
  <c r="K510" i="21"/>
  <c r="K506" i="21"/>
  <c r="J608" i="21"/>
  <c r="J644" i="21"/>
  <c r="H722" i="21"/>
  <c r="M580" i="21"/>
  <c r="J614" i="21"/>
  <c r="L642" i="21"/>
  <c r="L638" i="21"/>
  <c r="G703" i="21"/>
  <c r="H699" i="21"/>
  <c r="J716" i="21"/>
  <c r="D465" i="21"/>
  <c r="D477" i="21"/>
  <c r="D483" i="21"/>
  <c r="M602" i="21"/>
  <c r="J632" i="21"/>
  <c r="J668" i="21"/>
  <c r="J691" i="21"/>
  <c r="J703" i="21"/>
  <c r="H716" i="21"/>
  <c r="J569" i="21"/>
  <c r="J571" i="21"/>
  <c r="H578" i="21"/>
  <c r="D602" i="21"/>
  <c r="M604" i="21"/>
  <c r="J634" i="21"/>
  <c r="J642" i="21"/>
  <c r="J693" i="21"/>
  <c r="J697" i="21"/>
  <c r="M716" i="21"/>
  <c r="J722" i="21"/>
  <c r="J567" i="21"/>
  <c r="J578" i="21"/>
  <c r="M600" i="21"/>
  <c r="J610" i="21"/>
  <c r="J630" i="21"/>
  <c r="J640" i="21"/>
  <c r="J666" i="21"/>
  <c r="J689" i="21"/>
  <c r="J699" i="21"/>
  <c r="J714" i="21"/>
  <c r="J720" i="21"/>
  <c r="J730" i="21"/>
  <c r="G699" i="21" l="1"/>
  <c r="H701" i="21"/>
  <c r="H697" i="21"/>
  <c r="G638" i="21"/>
  <c r="O541" i="21"/>
  <c r="M542" i="21"/>
  <c r="G546" i="21"/>
  <c r="O501" i="21"/>
  <c r="M483" i="21"/>
  <c r="N485" i="21"/>
  <c r="J495" i="21"/>
  <c r="D461" i="21"/>
  <c r="I307" i="21"/>
  <c r="G307" i="21" s="1"/>
  <c r="G305" i="21"/>
  <c r="I267" i="21"/>
  <c r="G267" i="21" s="1"/>
  <c r="G265" i="21"/>
  <c r="D109" i="21"/>
  <c r="E111" i="21"/>
  <c r="D111" i="21" s="1"/>
  <c r="E107" i="21"/>
  <c r="J10" i="21"/>
  <c r="L427" i="21"/>
  <c r="M361" i="21"/>
  <c r="N363" i="21"/>
  <c r="M363" i="21" s="1"/>
  <c r="N326" i="21"/>
  <c r="D9" i="21"/>
  <c r="D392" i="21"/>
  <c r="M312" i="21"/>
  <c r="M277" i="21" s="1"/>
  <c r="N314" i="21"/>
  <c r="M314" i="21" s="1"/>
  <c r="N247" i="21"/>
  <c r="M247" i="21" s="1"/>
  <c r="M245" i="21"/>
  <c r="J546" i="21"/>
  <c r="J231" i="21"/>
  <c r="J173" i="21" s="1"/>
  <c r="K233" i="21"/>
  <c r="J233" i="21" s="1"/>
  <c r="I342" i="21"/>
  <c r="G342" i="21" s="1"/>
  <c r="G340" i="21"/>
  <c r="G166" i="21"/>
  <c r="G141" i="21" s="1"/>
  <c r="I168" i="21"/>
  <c r="G168" i="21" s="1"/>
  <c r="I141" i="21"/>
  <c r="I199" i="21"/>
  <c r="G199" i="21" s="1"/>
  <c r="G197" i="21"/>
  <c r="D499" i="21"/>
  <c r="F501" i="21"/>
  <c r="D245" i="21"/>
  <c r="E247" i="21"/>
  <c r="D247" i="21" s="1"/>
  <c r="K118" i="21"/>
  <c r="J118" i="21" s="1"/>
  <c r="K107" i="21"/>
  <c r="J116" i="21"/>
  <c r="J107" i="21" s="1"/>
  <c r="I111" i="21"/>
  <c r="G109" i="21"/>
  <c r="I107" i="21"/>
  <c r="G730" i="21"/>
  <c r="H728" i="21"/>
  <c r="H732" i="21"/>
  <c r="M455" i="21"/>
  <c r="I326" i="21"/>
  <c r="D546" i="21"/>
  <c r="D473" i="21"/>
  <c r="D415" i="21"/>
  <c r="D305" i="21"/>
  <c r="D277" i="21" s="1"/>
  <c r="E307" i="21"/>
  <c r="D307" i="21" s="1"/>
  <c r="G578" i="21"/>
  <c r="H580" i="21"/>
  <c r="J612" i="21"/>
  <c r="G716" i="21"/>
  <c r="J506" i="21"/>
  <c r="K505" i="21"/>
  <c r="D510" i="21"/>
  <c r="L696" i="21"/>
  <c r="G569" i="21"/>
  <c r="M461" i="21"/>
  <c r="E277" i="21"/>
  <c r="J638" i="21"/>
  <c r="M536" i="21"/>
  <c r="J425" i="21"/>
  <c r="M501" i="21"/>
  <c r="I273" i="21"/>
  <c r="G273" i="21" s="1"/>
  <c r="G271" i="21"/>
  <c r="N111" i="21"/>
  <c r="M111" i="21" s="1"/>
  <c r="N107" i="21"/>
  <c r="M109" i="21"/>
  <c r="M107" i="21" s="1"/>
  <c r="O64" i="21"/>
  <c r="N8" i="21"/>
  <c r="M8" i="21" s="1"/>
  <c r="O505" i="21"/>
  <c r="M506" i="21"/>
  <c r="I505" i="21"/>
  <c r="K501" i="21"/>
  <c r="J499" i="21"/>
  <c r="G447" i="21"/>
  <c r="H449" i="21"/>
  <c r="M390" i="21"/>
  <c r="N392" i="21"/>
  <c r="M392" i="21" s="1"/>
  <c r="I301" i="21"/>
  <c r="G301" i="21" s="1"/>
  <c r="G299" i="21"/>
  <c r="G277" i="21" s="1"/>
  <c r="M118" i="21"/>
  <c r="D334" i="21"/>
  <c r="D326" i="21" s="1"/>
  <c r="E336" i="21"/>
  <c r="D336" i="21" s="1"/>
  <c r="E326" i="21"/>
  <c r="N277" i="21"/>
  <c r="J602" i="21"/>
  <c r="L505" i="21"/>
  <c r="F479" i="21"/>
  <c r="G722" i="21"/>
  <c r="J510" i="21"/>
  <c r="I541" i="21"/>
  <c r="F326" i="21"/>
  <c r="F64" i="21" s="1"/>
  <c r="M546" i="21"/>
  <c r="D173" i="21"/>
  <c r="G510" i="21"/>
  <c r="M11" i="21"/>
  <c r="M499" i="21"/>
  <c r="O485" i="21"/>
  <c r="O473" i="21"/>
  <c r="M471" i="21"/>
  <c r="G129" i="21"/>
  <c r="I131" i="21"/>
  <c r="G131" i="21" s="1"/>
  <c r="K8" i="21"/>
  <c r="J8" i="21" s="1"/>
  <c r="I177" i="21"/>
  <c r="G177" i="21" s="1"/>
  <c r="G175" i="21"/>
  <c r="G173" i="21" s="1"/>
  <c r="I173" i="21"/>
  <c r="L728" i="21"/>
  <c r="L732" i="21"/>
  <c r="G608" i="21"/>
  <c r="F455" i="21"/>
  <c r="D453" i="21"/>
  <c r="M252" i="21"/>
  <c r="M173" i="21" s="1"/>
  <c r="N254" i="21"/>
  <c r="M254" i="21" s="1"/>
  <c r="K173" i="21"/>
  <c r="E8" i="21"/>
  <c r="D8" i="21" s="1"/>
  <c r="M447" i="21"/>
  <c r="N449" i="21"/>
  <c r="D340" i="21"/>
  <c r="E342" i="21"/>
  <c r="D342" i="21" s="1"/>
  <c r="I8" i="21"/>
  <c r="G8" i="21" s="1"/>
  <c r="J542" i="21"/>
  <c r="K541" i="21"/>
  <c r="E541" i="21"/>
  <c r="D542" i="21"/>
  <c r="J534" i="21"/>
  <c r="K536" i="21"/>
  <c r="G427" i="21"/>
  <c r="J536" i="21" l="1"/>
  <c r="D541" i="21"/>
  <c r="L727" i="21"/>
  <c r="J728" i="21"/>
  <c r="M473" i="21"/>
  <c r="G107" i="21"/>
  <c r="D501" i="21"/>
  <c r="G541" i="21"/>
  <c r="G701" i="21"/>
  <c r="M326" i="21"/>
  <c r="M64" i="21" s="1"/>
  <c r="D479" i="21"/>
  <c r="G449" i="21"/>
  <c r="J501" i="21"/>
  <c r="G580" i="21"/>
  <c r="G732" i="21"/>
  <c r="G111" i="21"/>
  <c r="J427" i="21"/>
  <c r="D107" i="21"/>
  <c r="D64" i="21" s="1"/>
  <c r="M485" i="21"/>
  <c r="J541" i="21"/>
  <c r="M449" i="21"/>
  <c r="M505" i="21"/>
  <c r="J696" i="21"/>
  <c r="J505" i="21"/>
  <c r="D455" i="21"/>
  <c r="J732" i="21"/>
  <c r="G505" i="21"/>
  <c r="N64" i="21"/>
  <c r="G728" i="21"/>
  <c r="H727" i="21"/>
  <c r="I64" i="21"/>
  <c r="K64" i="21"/>
  <c r="G326" i="21"/>
  <c r="E64" i="21"/>
  <c r="J326" i="21"/>
  <c r="J64" i="21" s="1"/>
  <c r="M541" i="21"/>
  <c r="G697" i="21"/>
  <c r="H696" i="21"/>
  <c r="G64" i="21" l="1"/>
  <c r="G696" i="21"/>
  <c r="G727" i="21"/>
  <c r="J727" i="21"/>
</calcChain>
</file>

<file path=xl/sharedStrings.xml><?xml version="1.0" encoding="utf-8"?>
<sst xmlns="http://schemas.openxmlformats.org/spreadsheetml/2006/main" count="760" uniqueCount="168">
  <si>
    <t>Ծրագիր</t>
  </si>
  <si>
    <t>Բյուջետային հատկացումների գլխավոր կարգադրիչների, ծրագրերի, միջոցառումների և միջոցառումները կատարող պետական մարմինների անվանումները</t>
  </si>
  <si>
    <t>ԸՆԴԱՄԵՆԸ_x000D_
այդ թվում`</t>
  </si>
  <si>
    <t>ՀՀ ՎԱՐՉԱՊԵՏԻ ԱՇԽԱՏԱԿԱԶՄ_x000D_
այդ թվում`</t>
  </si>
  <si>
    <t>Պետական հատվածի արդիականացման ծրագիր</t>
  </si>
  <si>
    <t>այդ թվում`</t>
  </si>
  <si>
    <t>այդ թվում` ըստ կատարողների</t>
  </si>
  <si>
    <t>այդ թվում` բյուջետային ծախսերի տնտեսագիտական դասակարգման հոդվածներ</t>
  </si>
  <si>
    <t>ԸՆԹԱՑԻԿ ԾԱԽՍԵՐ</t>
  </si>
  <si>
    <t>- Աշխատողների աշխատավարձեր և հավելավճարներ</t>
  </si>
  <si>
    <t>- Կապի ծառայություններ</t>
  </si>
  <si>
    <t>- Ապահովագրական ծախսեր</t>
  </si>
  <si>
    <t>- Ներքին գործուղումներ</t>
  </si>
  <si>
    <t>- Համակարգչային ծառայություններ</t>
  </si>
  <si>
    <t>- Աշխատակազմի մասնագիտական զարգացման ծառայություններ</t>
  </si>
  <si>
    <t>- Տեղեկատվական ծառայություններ</t>
  </si>
  <si>
    <t>- Կառավարչական ծառայություններ</t>
  </si>
  <si>
    <t>- Ներկայացուցչական ծախսեր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</si>
  <si>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</si>
  <si>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</si>
  <si>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</si>
  <si>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Այլ ծախսեր</t>
  </si>
  <si>
    <t>ՈՉ ՖԻՆԱՆՍԱԿԱՆ ԱԿՏԻՎՆԵՐԻ ԳԾՈՎ ԾԱԽՍԵՐ</t>
  </si>
  <si>
    <t>Սոցիալական ներդրումների և տեղական զարգացման ծրագիր</t>
  </si>
  <si>
    <t>Համաշխարհային բանկի աջակցությամբ իրականացվող Տարածքային զարգացման հիմնադրամի ծրագրի կառավարում</t>
  </si>
  <si>
    <t>ՀՀ վարչապետի աշխատակազմ</t>
  </si>
  <si>
    <t>- Գործառնական և բանկային ծառայությունների ծախսեր</t>
  </si>
  <si>
    <t>- Էներգետիկ ծառայություններ</t>
  </si>
  <si>
    <t>- Կոմունալ ծառայություններ</t>
  </si>
  <si>
    <t>- Արտասահմանյան գործուղումների գծով ծախսեր</t>
  </si>
  <si>
    <t>- Վարչական ծառայություններ</t>
  </si>
  <si>
    <t>- Շենքերի և կառույցների ընթացիկ նորոգում և պահպանում</t>
  </si>
  <si>
    <t>- Կենցաղային և հանրային սննդի նյութեր</t>
  </si>
  <si>
    <t>- Շենքերի և շինությունների շինարարություն</t>
  </si>
  <si>
    <t>- Վարչական սարքավորումներ</t>
  </si>
  <si>
    <t>- Նախագծահետազոտական ծախսեր</t>
  </si>
  <si>
    <t>Քաղաքային զարգացում</t>
  </si>
  <si>
    <t>Վերակառուցման և զարգացման եվրոպական բանկի աջակցությամբ իրականացվող Գյումրու քաղաքային ճանապարհների  ծրագիր</t>
  </si>
  <si>
    <t>- Շենքերի և շինությունների կապիտալ վերանորոգում</t>
  </si>
  <si>
    <t>Դպրոցների սեյսմիկ անվտանգության մակարդակի բարձրացման ծրագիր</t>
  </si>
  <si>
    <t>Ասիական զարգացման բանկի աջակցությամբ իրականացվող դպրոցների սեյսմիկ պաշտպանության ծրագրի կառավարում</t>
  </si>
  <si>
    <t>Ասիական զարգացման բանկի աջակցությամբ իրականացվող դպրոցների սեյսմիկ պաշտպանության ծրագրի շրջանակներում ՀՀ դպրոցների սեյսմիկ անվտանգության բարելավմանն ուղղված միջոցառումներ</t>
  </si>
  <si>
    <t>ՀՀ  ԱՌՈՂՋԱՊԱՀՈՒԹՅԱՆ  ՆԱԽԱՐԱՐՈՒԹՅՈՒՆ_x000D_
այդ թվում`</t>
  </si>
  <si>
    <t>Առողջապահության համակարգի արդիականացման և արդյունավետության բարձրացման ծրագիր</t>
  </si>
  <si>
    <t>Համաշխարհային բանկի աջակցությամբ իրականացվող Ոչ վարակիչ հիվանդությունների կանխարգելման և վերահսկման ծրագիր</t>
  </si>
  <si>
    <t>ՀՀ  առողջապահության  նախարարություն</t>
  </si>
  <si>
    <t>- Գույքի և սարքավորումների վարձակալություն</t>
  </si>
  <si>
    <t>- Ընդհանուր բնույթի այլ ծառայություններ</t>
  </si>
  <si>
    <t>Համաշխարհային բանկի աջակցությամբ իրականացվող Ոչ վարակիչ հիվանդությունների կանխարգելման և վերահսկման ծրագրի շրջանակներում շենքային պայմանների բարելավում</t>
  </si>
  <si>
    <t>Զբոսաշրջության զարգացման ծրագիր</t>
  </si>
  <si>
    <t>Գյուղական ենթակառուցվածքների վերականգնում և զարգացում</t>
  </si>
  <si>
    <t>Համաշխարհային բանկի աջակցությամբ իրականացվող Համայնքների գյուղատնտեսական ռեսուրսների կառավարման և մրցունակության երկրորդ ծրագրի համակարգում և ղեկավարում</t>
  </si>
  <si>
    <t>Համաշխարհային բանկի աջակցությամբ իրականացվող Համայնքների գյուղատնտեսական ռեսուրսների կառավարման և մրցունակության երկրորդ ծրագրի շրջանակներում տրանսֆերտների տրամադրում գյուղական ենթակառուցվածքների վերականգնման և/կամ զարգացման նպատակով</t>
  </si>
  <si>
    <t>Ենթակառուցվածքների և գյուղական ֆինանսավորման աջակցություն</t>
  </si>
  <si>
    <t>Ոռոգման համակարգի առողջացում</t>
  </si>
  <si>
    <t>Ֆրանսիայի Հանրապետության կառավարության աջակցությամբ իրականացվող Վեդու ջրամբարի կառուցման ծրագրի խորհրդատվություն և կառավարում</t>
  </si>
  <si>
    <t>Գերմանիայի զարգացման վարկերի բանկի աջակցությամբ իրականացվող Ախուրյան գետի ջրային ռեսուրսների ինտեգրացված կառավարում ծրագրի խորհրդատվություն և կառավարում</t>
  </si>
  <si>
    <t>Գերմանիայի զարգացման վարկերի բանկի աջակցությամբ իրականացվող Ախուրյան գետի ջրային ռեսուրսների ինտեգրացված կառավարման ծրագրի երկրորդ փուլի խորհրդատվություն և կառավարում</t>
  </si>
  <si>
    <t>Ֆրանսիայի Հանրապետության կառավարության աջակցությամբ իրականացվող Վեդու ջրամբարի կառուցում</t>
  </si>
  <si>
    <t>Ջրամատակարարաման և ջրահեռացման բարելավում</t>
  </si>
  <si>
    <t>Կրթության որակի ապահովում</t>
  </si>
  <si>
    <t>Համաշխարհային բանկի կողմից իրականացվող «Կրթության բարելավում» վարկային ծրագիր</t>
  </si>
  <si>
    <t>Համաշխարհային բանկի աջակցությամբ իրականացվող «Կրթության բարելավման ծրագիր» ծրագրի շրջանակներում կապիտալ ներդրումներ ավագ, միջնակարգ և հիմնական դպրոցներում և կրթության ոլորտի կազմակերպություններում /ԿՏԱԿ/</t>
  </si>
  <si>
    <t>ՀՀ  ԱՇԽԱՏԱՆՔԻ ԵՎ ՍՈՑԻԱԼԱԿԱՆ ՀԱՐՑԵՐԻ ՆԱԽԱՐԱՐՈՒԹՅՈՒՆ_x000D_
այդ թվում`</t>
  </si>
  <si>
    <t>Սոցիալական պաշտպանության համակարգի բարեփոխումներ</t>
  </si>
  <si>
    <t>Համաշխարհային բանկի աջակցությամբ իրականացվող սոցիալական պաշտպանության ոլորտի վարչարարության երկրորդ ծրագիր</t>
  </si>
  <si>
    <t>Համաշխարհային բանկի աջակցությամբ իրականացվող  Սոցիալական պաշտպանության ոլորտի վարչարարության երկրորդ  ծրագրի շրջանակներում շենքերի և շինությունների հիմնանորոգում</t>
  </si>
  <si>
    <t>Ճանապարհային ցանցի բարելավում</t>
  </si>
  <si>
    <t>Ասիական զարգացման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</si>
  <si>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Վերակառուցման և զարգացման եվրոպական բանկի աջակցությամբ իրականացվող ՀՀ պետական սահմանի Բագրատաշեն անցման կետի կամրջի վերակառուցման ծրագրի համակարգում և կառավարում</t>
  </si>
  <si>
    <t>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</si>
  <si>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>Վերակառուցման և զարգացման եվրոպական բանկի աջակցությամբ իրականացվող ՀՀ պետական սահմանի Բագրատաշեն անցման կետի կամրջի վերակառուցման վարկային ծրագիր</t>
  </si>
  <si>
    <t>Ասիական զարգացման բանկի աջակցությամբ իրականացվող Հյուսիս-հարավ միջանցքի զարգացման վարկային ծրագիր, Տրանշ 3</t>
  </si>
  <si>
    <t>Եվրոպական ներդրումային բանկի աջակցությամբ իրականացվող Հյուսիս-հարավ միջանցքի_x000D_ զարգացման վարկային ծրագիր, Տրանշ 3</t>
  </si>
  <si>
    <t>Ասիական զարգացման բանկի աջակցությամբ իրականացվող Հյուսիս-հարավ միջանցքի_x000D_ զարգացման վարկային ծրագիր, Տրանշ 2</t>
  </si>
  <si>
    <t>Համաշխարհային բանկի աջակցությամբ իրականացվող կենսական նշանակության_x000D_ ճանապարհային ցանցի բարելավման լրացուցիչ ծրագրի շրջանակներում ավտոճանապարհների_x000D_ բարեկարգման աշխատանքներ</t>
  </si>
  <si>
    <t>Եվրասիական զարգացման բանկի աջակցությամբ իրականացվող Հյուսիս-հարավ միջանցքի_x000D_ զարգացման ծրագրի համակարգում և կառավարում</t>
  </si>
  <si>
    <t>Ասիական զարգացման բանկի աջակցությամբ իրականացվող Հյուսիս-հարավ միջանցքի_x000D_ զարգացման ծրագրի համակարգում և կառավարում (Տրանշ 3)</t>
  </si>
  <si>
    <t>Ասիական զարգացման բանկի աջակցությամբ իրականացվող Հյուսիս-հարավ միջանցքի_x000D_ զարգացման ծրագրի համակարգում և կառավարում ( Տրանշ 2)</t>
  </si>
  <si>
    <t>Համաշխարհային բանկի աջակցությամբ իրականացվող Կենսական նշանակության_x000D_ ճանապարհային ցանցի բարելավման լրացուցիչ ծրագրի շրջանակներում համակարգում և կառավարում</t>
  </si>
  <si>
    <t>Համաշխարհային բանկի աջակցությամբ իրականացվող Կենսական նշանակության_x000D_ ճանապարհային ցանցի բարելավման ծրագրի շրջանակներում համակարգում և կառավարում</t>
  </si>
  <si>
    <t>Համաշխարհային բանկի աջակցությամբ իրականացվող Սոցիալական պաշտպանության վարչարարության երկրորդ ծրագրի շրջանակներում սարքավորումների, ծրագրային ապահովման և_x000D_ աշխատանքային միջավայրի արդիականացում</t>
  </si>
  <si>
    <t>Եվրոպակական ներդրումային բանկի աջակցությամբ իրականացվող Երևանի ջրամատակարարման_x000D_ բարելավման ծրագրի շրջանակներում ջրամատակարարման և ջրահեռացման_x000D_ ենթակառուցվածքների հիմնանորոգում</t>
  </si>
  <si>
    <t>Եվրոպական ներդրումային բանկի աջակցությամբ իրականացվող Երևանի ջրամատակարարման_x000D_ բարելավման ծրագիր</t>
  </si>
  <si>
    <t>Եվրասիական զարգացման բանկի աջակցությամբ իրականացվող ոռոգման համակարգերի_x000D_ զարգացման ծրագրի խորհրդատվություն և կառավարում</t>
  </si>
  <si>
    <t>ՕՊԵԿ զարգացման միջազգային հիմնադրամի աջակցությամբ իրականացվող_x000D_ «Ենթակառուցվածքների և գյուղական ֆինանսավորման աջակցություն» վարկային ծրագիր շրջանակներում ոռոգման և ջրամատակարարման համակարգերի վերակառուցում</t>
  </si>
  <si>
    <t>ՕՊԵԿ զարգացման միջազգային հիմնադրամի աջակցությամբ իրականացվող_x000D_ «Ենթակառուցվածքների և գյուղական ֆինանսավորման աջակցություն» վարկային ծրագիր</t>
  </si>
  <si>
    <t>Գյուղատնտեսության զարգացման միջազգային հիմնադրամի  աջակցությամբ իրականացվող_x000D_ «Ենթակառուցվածքների և գյուղական ֆինանսավորման աջակցություն» վարկային ծրագիր</t>
  </si>
  <si>
    <t>Համաշխարհային բանկի աջակցությամբ իրականացվող Պետական հատվածի արդիականացման_x000D_ երրորդ ծրագիր</t>
  </si>
  <si>
    <t>Համաշխարհային բանկի աջակցությամբ իրականացվող Պետական հատվածի արդիականացման_x000D_ երրորդ  ծրագրի շրջանակներում էլեկտրոնային կառավարման համակարգերի և սարքավորումների ձեռքբերում</t>
  </si>
  <si>
    <t>Համաշխարհային բանկի աջակցությամբ իրականացվող  Տարածքային զարգացման հիմնադրամի ծրագրի շրջանակներում ՀՀ տարածքներում ջրագծերի, առողջապահության, կրթության, մշակույթի, հատուկ խնամքի և  ենթակառուցվածքների ոլորտի վերականգնման և  շինարարության_x000D_ աշխատանքներ</t>
  </si>
  <si>
    <t>Համաշխարհային բանկի աջակցությամբ իրականացվող առևտրի և ենթակառուցվածքների_x000D_ զարգացման ծրագիր</t>
  </si>
  <si>
    <t>Համաշխարհային բանկի աջակցությամբ իրականացվող առևտրի և ենթակառուցվածքների_x000D_ զարգացման ծրագրի շրջանակներում սարքավորումների ձեռքբերում</t>
  </si>
  <si>
    <t>Համաշխարհային բանկի աջակցությամբ իրականացվող Տեղական տնտեսության և_x000D_ ենթակառուցվածքների զարգացման  ծրագրի կառավարում</t>
  </si>
  <si>
    <t>Համաշխարհային բանկի աջակցությամբ իրականացվող Տեղական տնտեսության և_x000D_ ենթակառուցվածքների զարգացման  ծրագրի շրջանակներում ՀՀ տարբեր մարզերում_x000D_ զբոսաշրջության հետ կապված ենթակառուցվածքների բարելավմանն ուղղված միջոցառումներ</t>
  </si>
  <si>
    <t xml:space="preserve"> Ընդամենը </t>
  </si>
  <si>
    <t xml:space="preserve"> այդ թվում </t>
  </si>
  <si>
    <t xml:space="preserve"> - ԸՆԹԱՑԻԿ ԾԱԽՍԵՐ </t>
  </si>
  <si>
    <t xml:space="preserve"> - ՈՉ ՖԻՆԱՆՍԱԿԱՆ ԱԿՏԻՎՆԵՐԻ ԳԾՈՎ ԾԱԽՍԵՐ </t>
  </si>
  <si>
    <t>Ծրագրային դասիչը</t>
  </si>
  <si>
    <t xml:space="preserve"> Վարկային
միջոցներ </t>
  </si>
  <si>
    <t xml:space="preserve"> Համաֆինան
սավորում </t>
  </si>
  <si>
    <t>Միջո
ց_x000D_առում</t>
  </si>
  <si>
    <t>- Այլ մեքենաներ և սարքավորումներ</t>
  </si>
  <si>
    <t xml:space="preserve">Եվրասիական զարգացման բանկի աջակցությամբ իրականացվող Հյուսիս-հարավ միջանցքի_x000D_ զարգացման ծրագրի </t>
  </si>
  <si>
    <t xml:space="preserve"> Գերմանիայի զարգացման վարկերի բանկի աջակցությամբ իրականացվող ջրամատակարարման և ջրահեռացման ենթակառուցվածքների վերականգնման ծրագրի երրորդ փուլ</t>
  </si>
  <si>
    <t>Գերմանիայի զարգացման վարկերի բանկի աջակցությամբ իրականացվող Ախուրյան գետի ջրային ռեսուրսների ինտեգրացված կառավարում փուլ 1 ծրագրով Ջրաձոր գյուղի վերաբնակեցման գործողությունների խորհրդատվություն և կառավարում</t>
  </si>
  <si>
    <t>Ասիական զարգացման բանկի աջակցությամբ իրականացվող քաղաքային ենթակառուցվածքների և քաղաքի կայուն զարգացման ներդրումային ծրագրի համակարգում և կառավարում</t>
  </si>
  <si>
    <t>Ասիական զարգացման բանկի աջակցությամբ իրականացվող քաղաքային ենթակառուցվածքների և քաղաքի կայուն զարգացման ներդրումային երկրորդ ծրագրի համակարգում և կառավարում</t>
  </si>
  <si>
    <t>Համաշխարհային բանկի աջակցությամբ իրականացվող Կենսական նշանակության
 ճանապարհային ցանցի բարելավման երկրորդ լրացուցիչ ֆինանսավորման ծրագրի համակարգում և կառավարում</t>
  </si>
  <si>
    <t>Համաշխարհային բանկի աջակցությամբ իրականացվող կենսական նշանակության  ճանապարհային ցանցի բարելավման երկրորդ լրացուցիչ ծրագրի շրջանակներում ավտոճանապարհների բարեկարգման աշխատանքներ</t>
  </si>
  <si>
    <t xml:space="preserve"> Գերմանիայի զարգացման վարկերի բանկի աջակցությամբ իրականացվող Ախուրյան գետի ջրային ռեսուրսների ինտեգրացված կառավարման փուլի 1 ծրագրով Ջրաձոր գյուղի վերաբնակեցման համար  ենթակառուցվածքնների և բնակելի տների կառուցում</t>
  </si>
  <si>
    <t>ՀՀ ԷԿՈՆՈՄԻԿԱՅԻ ՆԱԽԱՐԱՐՈՒԹՅՈՒՆ_x000D_
այդ թվում`</t>
  </si>
  <si>
    <t>ՀՀ ՏԱՐԱԾՔԱՅԻՆ ԿԱՌԱՎԱՐՄԱՆ ԵՎ ԵՆԹԱԿԱՌՈՒՑՎԱԾՔՆԵՐԻ ՆԱԽԱՐԱՐՈՒԹՅՈՒՆ_x000D_
այդ թվում`</t>
  </si>
  <si>
    <t>Ասիական զարգացման բանկի աջակցությամբ իրականացվող քաղաքային ենթակառուցվածքների և քաղաքի կայուն զարգացման ներդրումային ծրագրի շրջանակներում ճանապարհային շինարարություն</t>
  </si>
  <si>
    <t>Ասիական զարգացման բանկի աջակցությամբ իրականացվող քաղաքային ենթակառուցվածքների և քաղաքի կայուն զարգացման ներդրումային երկրորդ ծրագրի շրջանակներում ճանապարհային շինարարություն</t>
  </si>
  <si>
    <t>- Այլ ծախսեր</t>
  </si>
  <si>
    <t xml:space="preserve"> 
11007</t>
  </si>
  <si>
    <t xml:space="preserve">
31006</t>
  </si>
  <si>
    <t>ՀՀ  ԿՐԹՈՒԹՅԱՆ, ԳԻՏՈՒԹՅԱՆ, ՄՇԱԿՈՒՅԹԻ ԵՎ ՍՊՈՐՏԻ  ՆԱԽԱՐԱՐՈՒԹՅՈՒՆ_x000D_
այդ թվում`</t>
  </si>
  <si>
    <t>ՀՀ տարածքային կառավարման և ենթակառուցվածքների նախարարություն</t>
  </si>
  <si>
    <t>ՀՀ տարածքային կառավարման և ենթակառուցվածքների  նախարարության ջրային կոմիտե</t>
  </si>
  <si>
    <t>ՀՀ  կրթության, գիտության, մշակույթի և սպորտի նախարարություն</t>
  </si>
  <si>
    <t>ՀՀ էկոնոմիկայի նախարարություն</t>
  </si>
  <si>
    <t>- Այլ ընթացիկ դրամաշնորհներ</t>
  </si>
  <si>
    <t>- Հատուկ նպատակային այլ նյութեր</t>
  </si>
  <si>
    <t>- Մասնագիտական ծառայություններ</t>
  </si>
  <si>
    <t> - Այլ ընթացիկ դրամաշնորհներ</t>
  </si>
  <si>
    <t>- Սուբսիդիաներ ոչ պետական  ոչ ֆինանսական կազմակերպություններին</t>
  </si>
  <si>
    <t>Համաշխարհային բանկի աջակցությամբ իրականացվող առևտրի և ենթակառուցվածքների_x000D_ զարգացման ծրագրի շրջանակներում շենքերի և շինությունների շինարարություն և հիմնանորոգում</t>
  </si>
  <si>
    <t>Եվրասիական զարգացման բանկի աջակցությամբ իրականացվող ոռոգման համակարգերի զարգացման ծրագրի շրջանակներում ջրային տնտեսության ենթակառուցվածքների հիմնանորոգում</t>
  </si>
  <si>
    <t>- Ներկայացուցչական ծառայություններ</t>
  </si>
  <si>
    <t>-Նախագծահետազոտական ծախսեր</t>
  </si>
  <si>
    <t>-Այլ մեքենաներ և սարքավորումներ</t>
  </si>
  <si>
    <t>- Ոչ նյութական հիմնական միջոցներ</t>
  </si>
  <si>
    <t>ՀՀ վարչապետի լիազորությունների իրականացման ապահովում</t>
  </si>
  <si>
    <t>ՀՀ աշխատանքի և սոցիալական հարցերի նախարարություն</t>
  </si>
  <si>
    <t xml:space="preserve"> Գերմանիայի զարգացման վարկերի բանկի աջակցությամբ իրականացվող Ախուրյան գետի ջրային ռեսուրսների ինտեգրացված կառավարման ծրագրի երկրորդ փուլի շրջանակներում ջրային տնտեսության ենթակառուցվածքնների հիմնանորոգում</t>
  </si>
  <si>
    <t>Եվրոպական ներդրումային բանկի աջակցությամբ իրականացվող Հյուսիս-հարավ միջանցքի զարգացման ծրագրի համակարգում և կառավարում (Տրանշ 3)</t>
  </si>
  <si>
    <t>Գերմանիայի զարգացման վարկերի բանկի աջակցությամբ իրականացվող Ախուրյան գետի ջրային ռեսուրսների ինտեգրված կառավարման ծրագրի շրջանակներում ջրային տնտեսության_x000D_ ենթակառուցվածքների հիմնանորոգում</t>
  </si>
  <si>
    <t>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</si>
  <si>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Եվրոպական ներդրումային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</si>
  <si>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-Գույքի և սարքավորումների վարձակալություն</t>
  </si>
  <si>
    <t>-Աշխատակազմի մասնագիտական զարգացման ծառայություններ</t>
  </si>
  <si>
    <t>Եվրոպական ներդրումային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</si>
  <si>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ՀՀ ՊԵՏԱԿԱՆ ԵԿԱՄՈՒՏՆԵՐԻ ԿՈՄԻՏԵ_x000D_
այդ թվում`</t>
  </si>
  <si>
    <t xml:space="preserve"> 
Հարկային և մաքսային ծառայություններ
</t>
  </si>
  <si>
    <t>ՀՀ պետական եկամուտների կոմիտե</t>
  </si>
  <si>
    <t>'- Շենքերի և շինությունների շինարարություն</t>
  </si>
  <si>
    <t xml:space="preserve"> </t>
  </si>
  <si>
    <t>Վերակառուցման և զարգացման եվրոպական բանկի աջակցությամբ իրականացվող «Մեղրիի սահմանային անցակետի ծրագիր» վարկային ծրագրի շրջանակներում ՀՀ պետական եկամուտների կոմիտեի նոր շենքային պայմանների ապահովում</t>
  </si>
  <si>
    <t>Առաջին եռամսյակ</t>
  </si>
  <si>
    <t>հազար դրամներով</t>
  </si>
  <si>
    <t>Կիսամյակ</t>
  </si>
  <si>
    <t>Ինն ամիս</t>
  </si>
  <si>
    <t xml:space="preserve">Տարի </t>
  </si>
  <si>
    <t>- Պարգևատրումներ, դրամական խրախուսումներ և հատուկ վճարներ</t>
  </si>
  <si>
    <t>Համաշխարհային բանկի աջակցությամբ իրականացվող  Սոցիալական ներդրումների և տեղական զարգացման ծրագրի լրացուցիչ ֆինանսավորման վարկի շրջանակներում ՀՀ համայնքային և միջհամայնքային ենթակառուցվածքների որակի, օգտագործման և հասանելիության բարելավում:</t>
  </si>
  <si>
    <t xml:space="preserve"> - Տեղեկատվական ծառայություններ</t>
  </si>
  <si>
    <t xml:space="preserve"> - Մեքենաների և սարքավորումների ընթացիկ նորոգում և պահպանում</t>
  </si>
  <si>
    <t>-Ոչ նյութական հիմնական միջոցներ</t>
  </si>
  <si>
    <t>-Վարչական սարքավորումներ</t>
  </si>
  <si>
    <t>Հավելված N 5</t>
  </si>
  <si>
    <t>Աղյուսակ N 3</t>
  </si>
  <si>
    <t>Օտարերկրյա պետությունների և կազմակերպությունների աջակցությամբ իրականացվող վարկային ծրագրերի և միջոցառումների գծով 2021 թվականի ծախսերի կատարման եռամսյակային (աճողական) համամասնությունները` ըստ բյուջետային հատկացումների գլխավոր կարգադրչների</t>
  </si>
  <si>
    <t>-  Հարկեր, պարտադիր վճարներ և տույժեր, որոնք կառավարման տարբեր մակարդակների կողմից կիրառվում են միմյանց նկատմամբ</t>
  </si>
  <si>
    <t xml:space="preserve">Այլ ընթացիկ դրամաշնորհներ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</si>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</sst>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 * #,##0.00_)\ _ _ ;_ * \(#,##0.00\)\ _ _ ;_ * &quot;-&quot;??_)\ _ _ ;_ @_ "/>
    <numFmt numFmtId="165" formatCode="_-* #,##0.00_р_._-;\-* #,##0.00_р_._-;_-* &quot;-&quot;??_р_._-;_-@_-"/>
    <numFmt numFmtId="166" formatCode="##,##0.0;\(##,##0.0\);\-"/>
    <numFmt numFmtId="167" formatCode="_(* #,##0.0_);_(* \(#,##0.0\);_(* &quot;-&quot;??_);_(@_)"/>
    <numFmt numFmtId="168" formatCode="#,##0.0_);\(#,##0.0\)"/>
    <numFmt numFmtId="169" formatCode="_(* #,##0.0_);_(* \(#,##0.0\);_(* &quot;-&quot;?_);_(@_)"/>
  </numFmts>
  <fonts count="59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Armenian"/>
      <family val="2"/>
    </font>
    <font>
      <sz val="12"/>
      <color rgb="FF000000"/>
      <name val="GHEA Grapalat"/>
      <family val="3"/>
    </font>
    <font>
      <sz val="12"/>
      <name val="GHEA Grapalat"/>
      <family val="3"/>
    </font>
    <font>
      <b/>
      <sz val="12"/>
      <color rgb="FF000000"/>
      <name val="GHEA Grapalat"/>
      <family val="3"/>
    </font>
    <font>
      <b/>
      <sz val="12"/>
      <name val="GHEA Grapalat"/>
      <family val="3"/>
    </font>
    <font>
      <b/>
      <i/>
      <sz val="12"/>
      <name val="GHEA Grapalat"/>
      <family val="3"/>
    </font>
    <font>
      <b/>
      <i/>
      <sz val="12"/>
      <color rgb="FF000000"/>
      <name val="GHEA Grapalat"/>
      <family val="3"/>
    </font>
    <font>
      <sz val="10"/>
      <name val="Times Armenian"/>
      <family val="1"/>
    </font>
    <font>
      <sz val="10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Armenian"/>
      <family val="1"/>
    </font>
    <font>
      <sz val="8"/>
      <name val="Arial Armenian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Armenian"/>
      <family val="2"/>
    </font>
    <font>
      <sz val="12"/>
      <color indexed="8"/>
      <name val="Times Armenian"/>
      <family val="2"/>
    </font>
    <font>
      <sz val="8"/>
      <name val="GHEA Grapalat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</font>
    <font>
      <sz val="10"/>
      <color rgb="FF9C6500"/>
      <name val="Calibri"/>
      <family val="2"/>
      <scheme val="minor"/>
    </font>
    <font>
      <sz val="12"/>
      <color theme="1"/>
      <name val="Times Armenian"/>
      <family val="2"/>
    </font>
    <font>
      <b/>
      <sz val="18"/>
      <color theme="3"/>
      <name val="Calibri Light"/>
      <family val="2"/>
      <scheme val="major"/>
    </font>
    <font>
      <b/>
      <sz val="10"/>
      <name val="GHEA Grapalat"/>
      <family val="3"/>
    </font>
    <font>
      <b/>
      <sz val="10"/>
      <color rgb="FF000000"/>
      <name val="GHEA Grapalat"/>
      <family val="3"/>
    </font>
    <font>
      <sz val="10"/>
      <color rgb="FF000000"/>
      <name val="GHEA Grapalat"/>
      <family val="3"/>
    </font>
    <font>
      <b/>
      <i/>
      <sz val="10"/>
      <name val="GHEA Grapalat"/>
      <family val="3"/>
    </font>
    <font>
      <i/>
      <sz val="12"/>
      <name val="GHEA Grapalat"/>
      <family val="3"/>
    </font>
    <font>
      <sz val="10"/>
      <name val="Times Armenian"/>
      <family val="1"/>
    </font>
    <font>
      <b/>
      <sz val="14"/>
      <color rgb="FF000000"/>
      <name val="GHEA Grapalat"/>
      <family val="3"/>
    </font>
    <font>
      <b/>
      <sz val="14"/>
      <name val="GHEA Grapalat"/>
      <family val="3"/>
    </font>
    <font>
      <sz val="12"/>
      <color rgb="FFFF0000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rgb="FF000000"/>
      <name val="GHEA Grapalat"/>
      <family val="3"/>
    </font>
    <font>
      <sz val="11"/>
      <name val="Times Armeni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06">
    <xf numFmtId="0" fontId="0" fillId="0" borderId="0"/>
    <xf numFmtId="43" fontId="16" fillId="0" borderId="0" applyFont="0" applyFill="0" applyBorder="0" applyAlignment="0" applyProtection="0"/>
    <xf numFmtId="0" fontId="33" fillId="0" borderId="0"/>
    <xf numFmtId="0" fontId="36" fillId="0" borderId="0"/>
    <xf numFmtId="0" fontId="36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22" fillId="3" borderId="0" applyNumberFormat="0" applyBorder="0" applyAlignment="0" applyProtection="0"/>
    <xf numFmtId="0" fontId="26" fillId="6" borderId="4" applyNumberFormat="0" applyAlignment="0" applyProtection="0"/>
    <xf numFmtId="0" fontId="28" fillId="7" borderId="7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>
      <alignment horizontal="left" vertical="top" wrapText="1"/>
    </xf>
    <xf numFmtId="164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4" fillId="5" borderId="4" applyNumberFormat="0" applyAlignment="0" applyProtection="0"/>
    <xf numFmtId="0" fontId="27" fillId="0" borderId="6" applyNumberFormat="0" applyFill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8" fillId="0" borderId="0"/>
    <xf numFmtId="0" fontId="16" fillId="0" borderId="0"/>
    <xf numFmtId="0" fontId="35" fillId="0" borderId="0"/>
    <xf numFmtId="0" fontId="36" fillId="0" borderId="0"/>
    <xf numFmtId="0" fontId="36" fillId="0" borderId="0"/>
    <xf numFmtId="0" fontId="34" fillId="0" borderId="0">
      <alignment horizontal="left"/>
    </xf>
    <xf numFmtId="0" fontId="40" fillId="0" borderId="0"/>
    <xf numFmtId="0" fontId="16" fillId="0" borderId="0"/>
    <xf numFmtId="0" fontId="16" fillId="0" borderId="0"/>
    <xf numFmtId="0" fontId="9" fillId="0" borderId="0"/>
    <xf numFmtId="0" fontId="37" fillId="0" borderId="0"/>
    <xf numFmtId="0" fontId="8" fillId="0" borderId="0"/>
    <xf numFmtId="0" fontId="39" fillId="0" borderId="0">
      <alignment horizontal="left" vertical="top" wrapText="1"/>
    </xf>
    <xf numFmtId="0" fontId="43" fillId="0" borderId="0"/>
    <xf numFmtId="0" fontId="39" fillId="0" borderId="0">
      <alignment horizontal="left" vertical="top" wrapText="1"/>
    </xf>
    <xf numFmtId="0" fontId="36" fillId="0" borderId="0"/>
    <xf numFmtId="0" fontId="36" fillId="0" borderId="0"/>
    <xf numFmtId="0" fontId="35" fillId="8" borderId="8" applyNumberFormat="0" applyFont="0" applyAlignment="0" applyProtection="0"/>
    <xf numFmtId="0" fontId="25" fillId="6" borderId="5" applyNumberFormat="0" applyAlignment="0" applyProtection="0"/>
    <xf numFmtId="9" fontId="1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9" fillId="0" borderId="0" applyFill="0" applyBorder="0" applyProtection="0">
      <alignment horizontal="right" vertical="top"/>
    </xf>
    <xf numFmtId="0" fontId="41" fillId="0" borderId="0"/>
    <xf numFmtId="0" fontId="44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/>
    <xf numFmtId="43" fontId="5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50" fillId="0" borderId="0" applyFont="0" applyFill="0" applyBorder="0" applyAlignment="0" applyProtection="0"/>
    <xf numFmtId="0" fontId="1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6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16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7" fillId="0" borderId="0"/>
    <xf numFmtId="43" fontId="5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5" fillId="0" borderId="0"/>
    <xf numFmtId="0" fontId="54" fillId="0" borderId="0"/>
    <xf numFmtId="0" fontId="36" fillId="0" borderId="0"/>
    <xf numFmtId="0" fontId="16" fillId="0" borderId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7" fillId="0" borderId="0"/>
    <xf numFmtId="43" fontId="58" fillId="0" borderId="0" applyFont="0" applyFill="0" applyBorder="0" applyAlignment="0" applyProtection="0"/>
  </cellStyleXfs>
  <cellXfs count="87">
    <xf numFmtId="0" fontId="0" fillId="0" borderId="0" xfId="0"/>
    <xf numFmtId="49" fontId="46" fillId="0" borderId="10" xfId="0" applyNumberFormat="1" applyFont="1" applyFill="1" applyBorder="1" applyAlignment="1">
      <alignment horizontal="left" vertical="center" wrapText="1"/>
    </xf>
    <xf numFmtId="43" fontId="10" fillId="0" borderId="0" xfId="0" applyNumberFormat="1" applyFont="1" applyFill="1" applyBorder="1" applyAlignment="1">
      <alignment horizontal="left" vertical="center"/>
    </xf>
    <xf numFmtId="43" fontId="12" fillId="0" borderId="0" xfId="0" applyNumberFormat="1" applyFont="1" applyFill="1" applyBorder="1" applyAlignment="1">
      <alignment horizontal="left" vertical="center"/>
    </xf>
    <xf numFmtId="43" fontId="47" fillId="0" borderId="0" xfId="0" applyNumberFormat="1" applyFont="1" applyFill="1" applyBorder="1" applyAlignment="1">
      <alignment horizontal="left" vertical="center"/>
    </xf>
    <xf numFmtId="43" fontId="46" fillId="0" borderId="0" xfId="0" applyNumberFormat="1" applyFont="1" applyFill="1" applyBorder="1" applyAlignment="1">
      <alignment horizontal="left" vertical="center"/>
    </xf>
    <xf numFmtId="43" fontId="51" fillId="0" borderId="13" xfId="0" applyNumberFormat="1" applyFont="1" applyFill="1" applyBorder="1" applyAlignment="1">
      <alignment horizontal="center" vertical="center" wrapText="1"/>
    </xf>
    <xf numFmtId="43" fontId="46" fillId="0" borderId="13" xfId="0" applyNumberFormat="1" applyFont="1" applyFill="1" applyBorder="1" applyAlignment="1">
      <alignment horizontal="left" vertical="center" wrapText="1"/>
    </xf>
    <xf numFmtId="43" fontId="48" fillId="0" borderId="10" xfId="0" applyNumberFormat="1" applyFont="1" applyFill="1" applyBorder="1" applyAlignment="1">
      <alignment horizontal="left" vertical="center" wrapText="1"/>
    </xf>
    <xf numFmtId="43" fontId="49" fillId="0" borderId="0" xfId="0" applyNumberFormat="1" applyFont="1" applyFill="1" applyBorder="1" applyAlignment="1">
      <alignment horizontal="left" vertical="center"/>
    </xf>
    <xf numFmtId="43" fontId="17" fillId="0" borderId="10" xfId="0" applyNumberFormat="1" applyFont="1" applyFill="1" applyBorder="1" applyAlignment="1">
      <alignment horizontal="left" vertical="center" wrapText="1"/>
    </xf>
    <xf numFmtId="43" fontId="46" fillId="0" borderId="10" xfId="0" applyNumberFormat="1" applyFont="1" applyFill="1" applyBorder="1" applyAlignment="1">
      <alignment horizontal="left" vertical="center" wrapText="1"/>
    </xf>
    <xf numFmtId="43" fontId="17" fillId="0" borderId="10" xfId="0" quotePrefix="1" applyNumberFormat="1" applyFont="1" applyFill="1" applyBorder="1" applyAlignment="1">
      <alignment horizontal="left" vertical="center" wrapText="1"/>
    </xf>
    <xf numFmtId="43" fontId="45" fillId="0" borderId="10" xfId="0" applyNumberFormat="1" applyFont="1" applyFill="1" applyBorder="1" applyAlignment="1">
      <alignment horizontal="left" vertical="center" wrapText="1"/>
    </xf>
    <xf numFmtId="43" fontId="45" fillId="0" borderId="10" xfId="0" quotePrefix="1" applyNumberFormat="1" applyFont="1" applyFill="1" applyBorder="1" applyAlignment="1">
      <alignment horizontal="left" vertical="center" wrapText="1"/>
    </xf>
    <xf numFmtId="43" fontId="46" fillId="0" borderId="14" xfId="0" applyNumberFormat="1" applyFont="1" applyFill="1" applyBorder="1" applyAlignment="1">
      <alignment horizontal="left" vertical="center" wrapText="1"/>
    </xf>
    <xf numFmtId="43" fontId="45" fillId="0" borderId="14" xfId="0" applyNumberFormat="1" applyFont="1" applyFill="1" applyBorder="1" applyAlignment="1">
      <alignment horizontal="left" vertical="center" wrapText="1"/>
    </xf>
    <xf numFmtId="43" fontId="48" fillId="0" borderId="14" xfId="0" applyNumberFormat="1" applyFont="1" applyFill="1" applyBorder="1" applyAlignment="1">
      <alignment horizontal="left" vertical="center" wrapText="1"/>
    </xf>
    <xf numFmtId="43" fontId="17" fillId="0" borderId="14" xfId="0" quotePrefix="1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51" fillId="0" borderId="12" xfId="0" applyNumberFormat="1" applyFont="1" applyFill="1" applyBorder="1" applyAlignment="1">
      <alignment horizontal="left" vertical="center" wrapText="1"/>
    </xf>
    <xf numFmtId="49" fontId="52" fillId="0" borderId="13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shrinkToFi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left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2" fillId="0" borderId="11" xfId="0" applyNumberFormat="1" applyFont="1" applyFill="1" applyBorder="1" applyAlignment="1">
      <alignment horizontal="center" vertical="center" shrinkToFit="1"/>
    </xf>
    <xf numFmtId="49" fontId="13" fillId="0" borderId="10" xfId="0" applyNumberFormat="1" applyFont="1" applyFill="1" applyBorder="1" applyAlignment="1">
      <alignment horizontal="center" vertical="center" wrapText="1" shrinkToFit="1"/>
    </xf>
    <xf numFmtId="49" fontId="13" fillId="0" borderId="11" xfId="0" applyNumberFormat="1" applyFont="1" applyFill="1" applyBorder="1" applyAlignment="1">
      <alignment horizontal="left" vertical="center" wrapText="1"/>
    </xf>
    <xf numFmtId="49" fontId="46" fillId="0" borderId="10" xfId="0" applyNumberFormat="1" applyFont="1" applyFill="1" applyBorder="1" applyAlignment="1">
      <alignment horizontal="center" vertical="center" wrapText="1"/>
    </xf>
    <xf numFmtId="49" fontId="46" fillId="0" borderId="10" xfId="0" applyNumberFormat="1" applyFont="1" applyFill="1" applyBorder="1" applyAlignment="1">
      <alignment horizontal="center" vertical="center" shrinkToFit="1"/>
    </xf>
    <xf numFmtId="167" fontId="10" fillId="0" borderId="0" xfId="0" applyNumberFormat="1" applyFont="1" applyFill="1" applyBorder="1" applyAlignment="1">
      <alignment horizontal="left" vertical="center"/>
    </xf>
    <xf numFmtId="167" fontId="51" fillId="0" borderId="13" xfId="0" applyNumberFormat="1" applyFont="1" applyFill="1" applyBorder="1" applyAlignment="1">
      <alignment horizontal="right" vertical="center" shrinkToFit="1"/>
    </xf>
    <xf numFmtId="167" fontId="12" fillId="0" borderId="13" xfId="0" applyNumberFormat="1" applyFont="1" applyFill="1" applyBorder="1" applyAlignment="1">
      <alignment horizontal="right" vertical="center" shrinkToFit="1"/>
    </xf>
    <xf numFmtId="167" fontId="14" fillId="0" borderId="10" xfId="0" applyNumberFormat="1" applyFont="1" applyFill="1" applyBorder="1" applyAlignment="1">
      <alignment horizontal="right" vertical="center" shrinkToFit="1"/>
    </xf>
    <xf numFmtId="167" fontId="10" fillId="0" borderId="10" xfId="0" applyNumberFormat="1" applyFont="1" applyFill="1" applyBorder="1" applyAlignment="1">
      <alignment horizontal="left" vertical="center" wrapText="1"/>
    </xf>
    <xf numFmtId="167" fontId="12" fillId="0" borderId="10" xfId="0" applyNumberFormat="1" applyFont="1" applyFill="1" applyBorder="1" applyAlignment="1">
      <alignment horizontal="right" vertical="center" shrinkToFit="1"/>
    </xf>
    <xf numFmtId="167" fontId="10" fillId="0" borderId="10" xfId="0" applyNumberFormat="1" applyFont="1" applyFill="1" applyBorder="1" applyAlignment="1">
      <alignment horizontal="right" vertical="center" shrinkToFit="1"/>
    </xf>
    <xf numFmtId="167" fontId="11" fillId="0" borderId="10" xfId="92" applyNumberFormat="1" applyFont="1" applyFill="1" applyBorder="1" applyAlignment="1">
      <alignment horizontal="right" vertical="center" shrinkToFit="1"/>
    </xf>
    <xf numFmtId="167" fontId="13" fillId="0" borderId="10" xfId="92" applyNumberFormat="1" applyFont="1" applyFill="1" applyBorder="1" applyAlignment="1">
      <alignment horizontal="right" vertical="center" shrinkToFit="1"/>
    </xf>
    <xf numFmtId="167" fontId="53" fillId="0" borderId="0" xfId="0" applyNumberFormat="1" applyFont="1" applyFill="1" applyBorder="1" applyAlignment="1">
      <alignment horizontal="left" vertical="center"/>
    </xf>
    <xf numFmtId="49" fontId="17" fillId="0" borderId="10" xfId="0" quotePrefix="1" applyNumberFormat="1" applyFont="1" applyFill="1" applyBorder="1" applyAlignment="1">
      <alignment horizontal="left" vertical="center" wrapText="1"/>
    </xf>
    <xf numFmtId="49" fontId="17" fillId="0" borderId="10" xfId="0" applyNumberFormat="1" applyFont="1" applyFill="1" applyBorder="1" applyAlignment="1">
      <alignment horizontal="left" vertical="center" wrapText="1"/>
    </xf>
    <xf numFmtId="167" fontId="45" fillId="0" borderId="0" xfId="32" applyNumberFormat="1" applyFont="1" applyFill="1" applyBorder="1" applyAlignment="1">
      <alignment horizontal="center" vertical="center" wrapText="1"/>
    </xf>
    <xf numFmtId="167" fontId="51" fillId="0" borderId="0" xfId="0" applyNumberFormat="1" applyFont="1" applyFill="1" applyBorder="1" applyAlignment="1">
      <alignment horizontal="right" vertical="center" shrinkToFit="1"/>
    </xf>
    <xf numFmtId="167" fontId="12" fillId="0" borderId="0" xfId="0" applyNumberFormat="1" applyFont="1" applyFill="1" applyBorder="1" applyAlignment="1">
      <alignment horizontal="right" vertical="center" shrinkToFit="1"/>
    </xf>
    <xf numFmtId="167" fontId="14" fillId="0" borderId="0" xfId="0" applyNumberFormat="1" applyFont="1" applyFill="1" applyBorder="1" applyAlignment="1">
      <alignment horizontal="right" vertical="center" shrinkToFit="1"/>
    </xf>
    <xf numFmtId="167" fontId="10" fillId="0" borderId="0" xfId="0" applyNumberFormat="1" applyFont="1" applyFill="1" applyBorder="1" applyAlignment="1">
      <alignment horizontal="left" vertical="center" wrapText="1"/>
    </xf>
    <xf numFmtId="167" fontId="15" fillId="0" borderId="0" xfId="0" applyNumberFormat="1" applyFont="1" applyFill="1" applyBorder="1" applyAlignment="1">
      <alignment horizontal="right" vertical="center" shrinkToFit="1"/>
    </xf>
    <xf numFmtId="167" fontId="10" fillId="0" borderId="0" xfId="0" applyNumberFormat="1" applyFont="1" applyFill="1" applyBorder="1" applyAlignment="1">
      <alignment horizontal="right" vertical="center" shrinkToFit="1"/>
    </xf>
    <xf numFmtId="167" fontId="11" fillId="0" borderId="0" xfId="92" applyNumberFormat="1" applyFont="1" applyFill="1" applyBorder="1" applyAlignment="1">
      <alignment horizontal="right" vertical="center" shrinkToFit="1"/>
    </xf>
    <xf numFmtId="167" fontId="13" fillId="0" borderId="0" xfId="92" applyNumberFormat="1" applyFont="1" applyFill="1" applyBorder="1" applyAlignment="1">
      <alignment horizontal="right" vertical="center" shrinkToFit="1"/>
    </xf>
    <xf numFmtId="167" fontId="45" fillId="0" borderId="0" xfId="0" applyNumberFormat="1" applyFont="1" applyFill="1" applyBorder="1" applyAlignment="1">
      <alignment horizontal="center" vertical="center" wrapText="1"/>
    </xf>
    <xf numFmtId="49" fontId="51" fillId="0" borderId="11" xfId="0" applyNumberFormat="1" applyFont="1" applyFill="1" applyBorder="1" applyAlignment="1">
      <alignment horizontal="left" vertical="center" wrapText="1"/>
    </xf>
    <xf numFmtId="49" fontId="52" fillId="0" borderId="10" xfId="0" applyNumberFormat="1" applyFont="1" applyFill="1" applyBorder="1" applyAlignment="1">
      <alignment horizontal="center" vertical="center" wrapText="1"/>
    </xf>
    <xf numFmtId="43" fontId="51" fillId="0" borderId="10" xfId="0" applyNumberFormat="1" applyFont="1" applyFill="1" applyBorder="1" applyAlignment="1">
      <alignment vertical="center" wrapText="1"/>
    </xf>
    <xf numFmtId="167" fontId="51" fillId="0" borderId="10" xfId="0" applyNumberFormat="1" applyFont="1" applyFill="1" applyBorder="1" applyAlignment="1">
      <alignment horizontal="right" vertical="center" shrinkToFit="1"/>
    </xf>
    <xf numFmtId="168" fontId="11" fillId="0" borderId="10" xfId="92" applyNumberFormat="1" applyFont="1" applyFill="1" applyBorder="1" applyAlignment="1">
      <alignment horizontal="right" vertical="center" shrinkToFit="1"/>
    </xf>
    <xf numFmtId="167" fontId="11" fillId="0" borderId="10" xfId="405" applyNumberFormat="1" applyFont="1" applyFill="1" applyBorder="1" applyAlignment="1">
      <alignment horizontal="right" vertical="center" shrinkToFit="1"/>
    </xf>
    <xf numFmtId="167" fontId="11" fillId="0" borderId="10" xfId="0" applyNumberFormat="1" applyFont="1" applyFill="1" applyBorder="1" applyAlignment="1">
      <alignment horizontal="right" vertical="center" wrapText="1"/>
    </xf>
    <xf numFmtId="167" fontId="11" fillId="0" borderId="10" xfId="404" applyNumberFormat="1" applyFont="1" applyFill="1" applyBorder="1" applyAlignment="1">
      <alignment horizontal="right" vertical="center" wrapText="1"/>
    </xf>
    <xf numFmtId="43" fontId="51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left" vertical="center"/>
    </xf>
    <xf numFmtId="168" fontId="10" fillId="0" borderId="0" xfId="0" applyNumberFormat="1" applyFont="1" applyFill="1" applyBorder="1" applyAlignment="1">
      <alignment horizontal="left" vertical="center"/>
    </xf>
    <xf numFmtId="168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47" fillId="0" borderId="0" xfId="0" applyNumberFormat="1" applyFont="1" applyFill="1" applyBorder="1" applyAlignment="1">
      <alignment vertical="center" wrapText="1"/>
    </xf>
    <xf numFmtId="168" fontId="10" fillId="0" borderId="0" xfId="0" applyNumberFormat="1" applyFont="1" applyFill="1" applyBorder="1" applyAlignment="1">
      <alignment vertical="center" wrapText="1"/>
    </xf>
    <xf numFmtId="168" fontId="56" fillId="0" borderId="0" xfId="0" applyNumberFormat="1" applyFont="1" applyFill="1" applyBorder="1" applyAlignment="1">
      <alignment horizontal="left" vertical="center"/>
    </xf>
    <xf numFmtId="167" fontId="45" fillId="0" borderId="10" xfId="32" applyNumberFormat="1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center" vertical="center" wrapText="1"/>
    </xf>
    <xf numFmtId="167" fontId="13" fillId="0" borderId="10" xfId="0" applyNumberFormat="1" applyFont="1" applyFill="1" applyBorder="1" applyAlignment="1">
      <alignment horizontal="right" vertical="center" shrinkToFit="1"/>
    </xf>
    <xf numFmtId="167" fontId="11" fillId="0" borderId="10" xfId="0" applyNumberFormat="1" applyFont="1" applyFill="1" applyBorder="1" applyAlignment="1">
      <alignment horizontal="left" vertical="center" wrapText="1"/>
    </xf>
    <xf numFmtId="169" fontId="10" fillId="0" borderId="10" xfId="0" applyNumberFormat="1" applyFont="1" applyFill="1" applyBorder="1" applyAlignment="1">
      <alignment horizontal="right" vertical="center" shrinkToFit="1"/>
    </xf>
    <xf numFmtId="167" fontId="45" fillId="0" borderId="10" xfId="32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167" fontId="45" fillId="0" borderId="10" xfId="0" applyNumberFormat="1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center" vertical="center" wrapText="1"/>
    </xf>
    <xf numFmtId="43" fontId="45" fillId="0" borderId="10" xfId="0" applyNumberFormat="1" applyFont="1" applyFill="1" applyBorder="1" applyAlignment="1">
      <alignment horizontal="center" vertical="center" wrapText="1"/>
    </xf>
  </cellXfs>
  <cellStyles count="406">
    <cellStyle name="_artabyuje" xfId="3"/>
    <cellStyle name="_artabyuje_3.Havelvacner_N1_12 23.01.2018" xfId="4"/>
    <cellStyle name="20% - Accent1 2" xfId="5"/>
    <cellStyle name="20% - Accent1 2 2" xfId="93"/>
    <cellStyle name="20% - Accent1 2 2 2" xfId="128"/>
    <cellStyle name="20% - Accent1 2 2 2 2" xfId="207"/>
    <cellStyle name="20% - Accent1 2 2 2 3" xfId="286"/>
    <cellStyle name="20% - Accent1 2 2 2 4" xfId="365"/>
    <cellStyle name="20% - Accent1 2 2 3" xfId="175"/>
    <cellStyle name="20% - Accent1 2 2 4" xfId="254"/>
    <cellStyle name="20% - Accent1 2 2 5" xfId="333"/>
    <cellStyle name="20% - Accent1 2 3" xfId="108"/>
    <cellStyle name="20% - Accent1 2 3 2" xfId="190"/>
    <cellStyle name="20% - Accent1 2 3 3" xfId="269"/>
    <cellStyle name="20% - Accent1 2 3 4" xfId="348"/>
    <cellStyle name="20% - Accent1 2 4" xfId="143"/>
    <cellStyle name="20% - Accent1 2 4 2" xfId="222"/>
    <cellStyle name="20% - Accent1 2 4 3" xfId="301"/>
    <cellStyle name="20% - Accent1 2 4 4" xfId="380"/>
    <cellStyle name="20% - Accent1 2 5" xfId="158"/>
    <cellStyle name="20% - Accent1 2 6" xfId="237"/>
    <cellStyle name="20% - Accent1 2 7" xfId="316"/>
    <cellStyle name="20% - Accent2 2" xfId="6"/>
    <cellStyle name="20% - Accent2 2 2" xfId="94"/>
    <cellStyle name="20% - Accent2 2 2 2" xfId="129"/>
    <cellStyle name="20% - Accent2 2 2 2 2" xfId="208"/>
    <cellStyle name="20% - Accent2 2 2 2 3" xfId="287"/>
    <cellStyle name="20% - Accent2 2 2 2 4" xfId="366"/>
    <cellStyle name="20% - Accent2 2 2 3" xfId="176"/>
    <cellStyle name="20% - Accent2 2 2 4" xfId="255"/>
    <cellStyle name="20% - Accent2 2 2 5" xfId="334"/>
    <cellStyle name="20% - Accent2 2 3" xfId="109"/>
    <cellStyle name="20% - Accent2 2 3 2" xfId="191"/>
    <cellStyle name="20% - Accent2 2 3 3" xfId="270"/>
    <cellStyle name="20% - Accent2 2 3 4" xfId="349"/>
    <cellStyle name="20% - Accent2 2 4" xfId="144"/>
    <cellStyle name="20% - Accent2 2 4 2" xfId="223"/>
    <cellStyle name="20% - Accent2 2 4 3" xfId="302"/>
    <cellStyle name="20% - Accent2 2 4 4" xfId="381"/>
    <cellStyle name="20% - Accent2 2 5" xfId="159"/>
    <cellStyle name="20% - Accent2 2 6" xfId="238"/>
    <cellStyle name="20% - Accent2 2 7" xfId="317"/>
    <cellStyle name="20% - Accent3 2" xfId="7"/>
    <cellStyle name="20% - Accent3 2 2" xfId="95"/>
    <cellStyle name="20% - Accent3 2 2 2" xfId="130"/>
    <cellStyle name="20% - Accent3 2 2 2 2" xfId="209"/>
    <cellStyle name="20% - Accent3 2 2 2 3" xfId="288"/>
    <cellStyle name="20% - Accent3 2 2 2 4" xfId="367"/>
    <cellStyle name="20% - Accent3 2 2 3" xfId="177"/>
    <cellStyle name="20% - Accent3 2 2 4" xfId="256"/>
    <cellStyle name="20% - Accent3 2 2 5" xfId="335"/>
    <cellStyle name="20% - Accent3 2 3" xfId="110"/>
    <cellStyle name="20% - Accent3 2 3 2" xfId="192"/>
    <cellStyle name="20% - Accent3 2 3 3" xfId="271"/>
    <cellStyle name="20% - Accent3 2 3 4" xfId="350"/>
    <cellStyle name="20% - Accent3 2 4" xfId="145"/>
    <cellStyle name="20% - Accent3 2 4 2" xfId="224"/>
    <cellStyle name="20% - Accent3 2 4 3" xfId="303"/>
    <cellStyle name="20% - Accent3 2 4 4" xfId="382"/>
    <cellStyle name="20% - Accent3 2 5" xfId="160"/>
    <cellStyle name="20% - Accent3 2 6" xfId="239"/>
    <cellStyle name="20% - Accent3 2 7" xfId="318"/>
    <cellStyle name="20% - Accent4 2" xfId="8"/>
    <cellStyle name="20% - Accent4 2 2" xfId="96"/>
    <cellStyle name="20% - Accent4 2 2 2" xfId="131"/>
    <cellStyle name="20% - Accent4 2 2 2 2" xfId="210"/>
    <cellStyle name="20% - Accent4 2 2 2 3" xfId="289"/>
    <cellStyle name="20% - Accent4 2 2 2 4" xfId="368"/>
    <cellStyle name="20% - Accent4 2 2 3" xfId="178"/>
    <cellStyle name="20% - Accent4 2 2 4" xfId="257"/>
    <cellStyle name="20% - Accent4 2 2 5" xfId="336"/>
    <cellStyle name="20% - Accent4 2 3" xfId="111"/>
    <cellStyle name="20% - Accent4 2 3 2" xfId="193"/>
    <cellStyle name="20% - Accent4 2 3 3" xfId="272"/>
    <cellStyle name="20% - Accent4 2 3 4" xfId="351"/>
    <cellStyle name="20% - Accent4 2 4" xfId="146"/>
    <cellStyle name="20% - Accent4 2 4 2" xfId="225"/>
    <cellStyle name="20% - Accent4 2 4 3" xfId="304"/>
    <cellStyle name="20% - Accent4 2 4 4" xfId="383"/>
    <cellStyle name="20% - Accent4 2 5" xfId="161"/>
    <cellStyle name="20% - Accent4 2 6" xfId="240"/>
    <cellStyle name="20% - Accent4 2 7" xfId="319"/>
    <cellStyle name="20% - Accent5 2" xfId="9"/>
    <cellStyle name="20% - Accent5 2 2" xfId="97"/>
    <cellStyle name="20% - Accent5 2 2 2" xfId="132"/>
    <cellStyle name="20% - Accent5 2 2 2 2" xfId="211"/>
    <cellStyle name="20% - Accent5 2 2 2 3" xfId="290"/>
    <cellStyle name="20% - Accent5 2 2 2 4" xfId="369"/>
    <cellStyle name="20% - Accent5 2 2 3" xfId="179"/>
    <cellStyle name="20% - Accent5 2 2 4" xfId="258"/>
    <cellStyle name="20% - Accent5 2 2 5" xfId="337"/>
    <cellStyle name="20% - Accent5 2 3" xfId="112"/>
    <cellStyle name="20% - Accent5 2 3 2" xfId="194"/>
    <cellStyle name="20% - Accent5 2 3 3" xfId="273"/>
    <cellStyle name="20% - Accent5 2 3 4" xfId="352"/>
    <cellStyle name="20% - Accent5 2 4" xfId="147"/>
    <cellStyle name="20% - Accent5 2 4 2" xfId="226"/>
    <cellStyle name="20% - Accent5 2 4 3" xfId="305"/>
    <cellStyle name="20% - Accent5 2 4 4" xfId="384"/>
    <cellStyle name="20% - Accent5 2 5" xfId="162"/>
    <cellStyle name="20% - Accent5 2 6" xfId="241"/>
    <cellStyle name="20% - Accent5 2 7" xfId="320"/>
    <cellStyle name="20% - Accent6 2" xfId="10"/>
    <cellStyle name="20% - Accent6 2 2" xfId="98"/>
    <cellStyle name="20% - Accent6 2 2 2" xfId="133"/>
    <cellStyle name="20% - Accent6 2 2 2 2" xfId="212"/>
    <cellStyle name="20% - Accent6 2 2 2 3" xfId="291"/>
    <cellStyle name="20% - Accent6 2 2 2 4" xfId="370"/>
    <cellStyle name="20% - Accent6 2 2 3" xfId="180"/>
    <cellStyle name="20% - Accent6 2 2 4" xfId="259"/>
    <cellStyle name="20% - Accent6 2 2 5" xfId="338"/>
    <cellStyle name="20% - Accent6 2 3" xfId="113"/>
    <cellStyle name="20% - Accent6 2 3 2" xfId="195"/>
    <cellStyle name="20% - Accent6 2 3 3" xfId="274"/>
    <cellStyle name="20% - Accent6 2 3 4" xfId="353"/>
    <cellStyle name="20% - Accent6 2 4" xfId="148"/>
    <cellStyle name="20% - Accent6 2 4 2" xfId="227"/>
    <cellStyle name="20% - Accent6 2 4 3" xfId="306"/>
    <cellStyle name="20% - Accent6 2 4 4" xfId="385"/>
    <cellStyle name="20% - Accent6 2 5" xfId="163"/>
    <cellStyle name="20% - Accent6 2 6" xfId="242"/>
    <cellStyle name="20% - Accent6 2 7" xfId="321"/>
    <cellStyle name="40% - Accent1 2" xfId="11"/>
    <cellStyle name="40% - Accent1 2 2" xfId="99"/>
    <cellStyle name="40% - Accent1 2 2 2" xfId="134"/>
    <cellStyle name="40% - Accent1 2 2 2 2" xfId="213"/>
    <cellStyle name="40% - Accent1 2 2 2 3" xfId="292"/>
    <cellStyle name="40% - Accent1 2 2 2 4" xfId="371"/>
    <cellStyle name="40% - Accent1 2 2 3" xfId="181"/>
    <cellStyle name="40% - Accent1 2 2 4" xfId="260"/>
    <cellStyle name="40% - Accent1 2 2 5" xfId="339"/>
    <cellStyle name="40% - Accent1 2 3" xfId="114"/>
    <cellStyle name="40% - Accent1 2 3 2" xfId="196"/>
    <cellStyle name="40% - Accent1 2 3 3" xfId="275"/>
    <cellStyle name="40% - Accent1 2 3 4" xfId="354"/>
    <cellStyle name="40% - Accent1 2 4" xfId="149"/>
    <cellStyle name="40% - Accent1 2 4 2" xfId="228"/>
    <cellStyle name="40% - Accent1 2 4 3" xfId="307"/>
    <cellStyle name="40% - Accent1 2 4 4" xfId="386"/>
    <cellStyle name="40% - Accent1 2 5" xfId="164"/>
    <cellStyle name="40% - Accent1 2 6" xfId="243"/>
    <cellStyle name="40% - Accent1 2 7" xfId="322"/>
    <cellStyle name="40% - Accent2 2" xfId="12"/>
    <cellStyle name="40% - Accent2 2 2" xfId="100"/>
    <cellStyle name="40% - Accent2 2 2 2" xfId="135"/>
    <cellStyle name="40% - Accent2 2 2 2 2" xfId="214"/>
    <cellStyle name="40% - Accent2 2 2 2 3" xfId="293"/>
    <cellStyle name="40% - Accent2 2 2 2 4" xfId="372"/>
    <cellStyle name="40% - Accent2 2 2 3" xfId="182"/>
    <cellStyle name="40% - Accent2 2 2 4" xfId="261"/>
    <cellStyle name="40% - Accent2 2 2 5" xfId="340"/>
    <cellStyle name="40% - Accent2 2 3" xfId="115"/>
    <cellStyle name="40% - Accent2 2 3 2" xfId="197"/>
    <cellStyle name="40% - Accent2 2 3 3" xfId="276"/>
    <cellStyle name="40% - Accent2 2 3 4" xfId="355"/>
    <cellStyle name="40% - Accent2 2 4" xfId="150"/>
    <cellStyle name="40% - Accent2 2 4 2" xfId="229"/>
    <cellStyle name="40% - Accent2 2 4 3" xfId="308"/>
    <cellStyle name="40% - Accent2 2 4 4" xfId="387"/>
    <cellStyle name="40% - Accent2 2 5" xfId="165"/>
    <cellStyle name="40% - Accent2 2 6" xfId="244"/>
    <cellStyle name="40% - Accent2 2 7" xfId="323"/>
    <cellStyle name="40% - Accent3 2" xfId="13"/>
    <cellStyle name="40% - Accent3 2 2" xfId="101"/>
    <cellStyle name="40% - Accent3 2 2 2" xfId="136"/>
    <cellStyle name="40% - Accent3 2 2 2 2" xfId="215"/>
    <cellStyle name="40% - Accent3 2 2 2 3" xfId="294"/>
    <cellStyle name="40% - Accent3 2 2 2 4" xfId="373"/>
    <cellStyle name="40% - Accent3 2 2 3" xfId="183"/>
    <cellStyle name="40% - Accent3 2 2 4" xfId="262"/>
    <cellStyle name="40% - Accent3 2 2 5" xfId="341"/>
    <cellStyle name="40% - Accent3 2 3" xfId="116"/>
    <cellStyle name="40% - Accent3 2 3 2" xfId="198"/>
    <cellStyle name="40% - Accent3 2 3 3" xfId="277"/>
    <cellStyle name="40% - Accent3 2 3 4" xfId="356"/>
    <cellStyle name="40% - Accent3 2 4" xfId="151"/>
    <cellStyle name="40% - Accent3 2 4 2" xfId="230"/>
    <cellStyle name="40% - Accent3 2 4 3" xfId="309"/>
    <cellStyle name="40% - Accent3 2 4 4" xfId="388"/>
    <cellStyle name="40% - Accent3 2 5" xfId="166"/>
    <cellStyle name="40% - Accent3 2 6" xfId="245"/>
    <cellStyle name="40% - Accent3 2 7" xfId="324"/>
    <cellStyle name="40% - Accent4 2" xfId="14"/>
    <cellStyle name="40% - Accent4 2 2" xfId="102"/>
    <cellStyle name="40% - Accent4 2 2 2" xfId="137"/>
    <cellStyle name="40% - Accent4 2 2 2 2" xfId="216"/>
    <cellStyle name="40% - Accent4 2 2 2 3" xfId="295"/>
    <cellStyle name="40% - Accent4 2 2 2 4" xfId="374"/>
    <cellStyle name="40% - Accent4 2 2 3" xfId="184"/>
    <cellStyle name="40% - Accent4 2 2 4" xfId="263"/>
    <cellStyle name="40% - Accent4 2 2 5" xfId="342"/>
    <cellStyle name="40% - Accent4 2 3" xfId="117"/>
    <cellStyle name="40% - Accent4 2 3 2" xfId="199"/>
    <cellStyle name="40% - Accent4 2 3 3" xfId="278"/>
    <cellStyle name="40% - Accent4 2 3 4" xfId="357"/>
    <cellStyle name="40% - Accent4 2 4" xfId="152"/>
    <cellStyle name="40% - Accent4 2 4 2" xfId="231"/>
    <cellStyle name="40% - Accent4 2 4 3" xfId="310"/>
    <cellStyle name="40% - Accent4 2 4 4" xfId="389"/>
    <cellStyle name="40% - Accent4 2 5" xfId="167"/>
    <cellStyle name="40% - Accent4 2 6" xfId="246"/>
    <cellStyle name="40% - Accent4 2 7" xfId="325"/>
    <cellStyle name="40% - Accent5 2" xfId="15"/>
    <cellStyle name="40% - Accent5 2 2" xfId="103"/>
    <cellStyle name="40% - Accent5 2 2 2" xfId="138"/>
    <cellStyle name="40% - Accent5 2 2 2 2" xfId="217"/>
    <cellStyle name="40% - Accent5 2 2 2 3" xfId="296"/>
    <cellStyle name="40% - Accent5 2 2 2 4" xfId="375"/>
    <cellStyle name="40% - Accent5 2 2 3" xfId="185"/>
    <cellStyle name="40% - Accent5 2 2 4" xfId="264"/>
    <cellStyle name="40% - Accent5 2 2 5" xfId="343"/>
    <cellStyle name="40% - Accent5 2 3" xfId="118"/>
    <cellStyle name="40% - Accent5 2 3 2" xfId="200"/>
    <cellStyle name="40% - Accent5 2 3 3" xfId="279"/>
    <cellStyle name="40% - Accent5 2 3 4" xfId="358"/>
    <cellStyle name="40% - Accent5 2 4" xfId="153"/>
    <cellStyle name="40% - Accent5 2 4 2" xfId="232"/>
    <cellStyle name="40% - Accent5 2 4 3" xfId="311"/>
    <cellStyle name="40% - Accent5 2 4 4" xfId="390"/>
    <cellStyle name="40% - Accent5 2 5" xfId="168"/>
    <cellStyle name="40% - Accent5 2 6" xfId="247"/>
    <cellStyle name="40% - Accent5 2 7" xfId="326"/>
    <cellStyle name="40% - Accent6 2" xfId="16"/>
    <cellStyle name="40% - Accent6 2 2" xfId="104"/>
    <cellStyle name="40% - Accent6 2 2 2" xfId="139"/>
    <cellStyle name="40% - Accent6 2 2 2 2" xfId="218"/>
    <cellStyle name="40% - Accent6 2 2 2 3" xfId="297"/>
    <cellStyle name="40% - Accent6 2 2 2 4" xfId="376"/>
    <cellStyle name="40% - Accent6 2 2 3" xfId="186"/>
    <cellStyle name="40% - Accent6 2 2 4" xfId="265"/>
    <cellStyle name="40% - Accent6 2 2 5" xfId="344"/>
    <cellStyle name="40% - Accent6 2 3" xfId="119"/>
    <cellStyle name="40% - Accent6 2 3 2" xfId="201"/>
    <cellStyle name="40% - Accent6 2 3 3" xfId="280"/>
    <cellStyle name="40% - Accent6 2 3 4" xfId="359"/>
    <cellStyle name="40% - Accent6 2 4" xfId="154"/>
    <cellStyle name="40% - Accent6 2 4 2" xfId="233"/>
    <cellStyle name="40% - Accent6 2 4 3" xfId="312"/>
    <cellStyle name="40% - Accent6 2 4 4" xfId="391"/>
    <cellStyle name="40% - Accent6 2 5" xfId="169"/>
    <cellStyle name="40% - Accent6 2 6" xfId="248"/>
    <cellStyle name="40% - Accent6 2 7" xfId="327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405" builtinId="3"/>
    <cellStyle name="Comma 2" xfId="32"/>
    <cellStyle name="Comma 2 2" xfId="33"/>
    <cellStyle name="Comma 2 2 2" xfId="34"/>
    <cellStyle name="Comma 2 3" xfId="35"/>
    <cellStyle name="Comma 2 3 2" xfId="397"/>
    <cellStyle name="Comma 2 4" xfId="396"/>
    <cellStyle name="Comma 3" xfId="36"/>
    <cellStyle name="Comma 3 2" xfId="37"/>
    <cellStyle name="Comma 3 2 2" xfId="38"/>
    <cellStyle name="Comma 4" xfId="39"/>
    <cellStyle name="Comma 4 2" xfId="40"/>
    <cellStyle name="Comma 4 3" xfId="41"/>
    <cellStyle name="Comma 5" xfId="42"/>
    <cellStyle name="Comma 5 2" xfId="43"/>
    <cellStyle name="Comma 6" xfId="44"/>
    <cellStyle name="Comma 6 2" xfId="45"/>
    <cellStyle name="Comma 6 3" xfId="89"/>
    <cellStyle name="Comma 6 3 2" xfId="125"/>
    <cellStyle name="Comma 6 3 2 2" xfId="205"/>
    <cellStyle name="Comma 6 3 2 3" xfId="284"/>
    <cellStyle name="Comma 6 3 2 4" xfId="363"/>
    <cellStyle name="Comma 6 3 3" xfId="173"/>
    <cellStyle name="Comma 6 3 4" xfId="252"/>
    <cellStyle name="Comma 6 3 5" xfId="331"/>
    <cellStyle name="Comma 6 4" xfId="105"/>
    <cellStyle name="Comma 6 4 2" xfId="140"/>
    <cellStyle name="Comma 6 4 2 2" xfId="219"/>
    <cellStyle name="Comma 6 4 2 3" xfId="298"/>
    <cellStyle name="Comma 6 4 2 4" xfId="377"/>
    <cellStyle name="Comma 6 4 3" xfId="187"/>
    <cellStyle name="Comma 6 4 4" xfId="266"/>
    <cellStyle name="Comma 6 4 5" xfId="345"/>
    <cellStyle name="Comma 6 5" xfId="120"/>
    <cellStyle name="Comma 6 5 2" xfId="202"/>
    <cellStyle name="Comma 6 5 3" xfId="281"/>
    <cellStyle name="Comma 6 5 4" xfId="360"/>
    <cellStyle name="Comma 6 6" xfId="155"/>
    <cellStyle name="Comma 6 6 2" xfId="234"/>
    <cellStyle name="Comma 6 6 3" xfId="313"/>
    <cellStyle name="Comma 6 6 4" xfId="392"/>
    <cellStyle name="Comma 6 7" xfId="170"/>
    <cellStyle name="Comma 6 8" xfId="249"/>
    <cellStyle name="Comma 6 9" xfId="328"/>
    <cellStyle name="Comma 7" xfId="46"/>
    <cellStyle name="Comma 8" xfId="1"/>
    <cellStyle name="Comma 8 2" xfId="47"/>
    <cellStyle name="Comma 9" xfId="88"/>
    <cellStyle name="Comma 9 2" xfId="124"/>
    <cellStyle name="Explanatory Text 2" xfId="48"/>
    <cellStyle name="Good 2" xfId="49"/>
    <cellStyle name="Heading 1 2" xfId="50"/>
    <cellStyle name="Heading 2 2" xfId="51"/>
    <cellStyle name="Heading 3 2" xfId="52"/>
    <cellStyle name="Heading 4 2" xfId="53"/>
    <cellStyle name="Input 2" xfId="54"/>
    <cellStyle name="Linked Cell 2" xfId="55"/>
    <cellStyle name="Neutral 2" xfId="57"/>
    <cellStyle name="Neutral 2 2" xfId="58"/>
    <cellStyle name="Neutral 3" xfId="59"/>
    <cellStyle name="Neutral 4" xfId="56"/>
    <cellStyle name="Normal" xfId="0" builtinId="0"/>
    <cellStyle name="Normal 10" xfId="60"/>
    <cellStyle name="Normal 10 2" xfId="106"/>
    <cellStyle name="Normal 10 2 2" xfId="141"/>
    <cellStyle name="Normal 10 2 2 2" xfId="220"/>
    <cellStyle name="Normal 10 2 2 3" xfId="299"/>
    <cellStyle name="Normal 10 2 2 4" xfId="378"/>
    <cellStyle name="Normal 10 2 3" xfId="188"/>
    <cellStyle name="Normal 10 2 4" xfId="267"/>
    <cellStyle name="Normal 10 2 5" xfId="346"/>
    <cellStyle name="Normal 10 3" xfId="121"/>
    <cellStyle name="Normal 10 3 2" xfId="203"/>
    <cellStyle name="Normal 10 3 3" xfId="282"/>
    <cellStyle name="Normal 10 3 4" xfId="361"/>
    <cellStyle name="Normal 10 4" xfId="156"/>
    <cellStyle name="Normal 10 4 2" xfId="235"/>
    <cellStyle name="Normal 10 4 3" xfId="314"/>
    <cellStyle name="Normal 10 4 4" xfId="393"/>
    <cellStyle name="Normal 10 5" xfId="171"/>
    <cellStyle name="Normal 10 6" xfId="250"/>
    <cellStyle name="Normal 10 7" xfId="329"/>
    <cellStyle name="Normal 11" xfId="2"/>
    <cellStyle name="Normal 11 2" xfId="92"/>
    <cellStyle name="Normal 12" xfId="87"/>
    <cellStyle name="Normal 12 2" xfId="123"/>
    <cellStyle name="Normal 13" xfId="395"/>
    <cellStyle name="Normal 2" xfId="61"/>
    <cellStyle name="Normal 2 2" xfId="62"/>
    <cellStyle name="Normal 2 2 2" xfId="399"/>
    <cellStyle name="Normal 2 3" xfId="63"/>
    <cellStyle name="Normal 2 4" xfId="398"/>
    <cellStyle name="Normal 2_3.Havelvacner_N1_12 23.01.2018" xfId="64"/>
    <cellStyle name="Normal 3" xfId="65"/>
    <cellStyle name="Normal 3 2" xfId="66"/>
    <cellStyle name="Normal 3 3" xfId="400"/>
    <cellStyle name="Normal 3_HavelvacN2axjusakN3" xfId="67"/>
    <cellStyle name="Normal 4" xfId="68"/>
    <cellStyle name="Normal 4 2" xfId="69"/>
    <cellStyle name="Normal 4 3" xfId="70"/>
    <cellStyle name="Normal 5" xfId="71"/>
    <cellStyle name="Normal 5 2" xfId="72"/>
    <cellStyle name="Normal 5 3" xfId="90"/>
    <cellStyle name="Normal 5 3 2" xfId="126"/>
    <cellStyle name="Normal 5 3 2 2" xfId="206"/>
    <cellStyle name="Normal 5 3 2 3" xfId="285"/>
    <cellStyle name="Normal 5 3 2 4" xfId="364"/>
    <cellStyle name="Normal 5 3 3" xfId="174"/>
    <cellStyle name="Normal 5 3 4" xfId="253"/>
    <cellStyle name="Normal 5 3 5" xfId="332"/>
    <cellStyle name="Normal 5 4" xfId="107"/>
    <cellStyle name="Normal 5 4 2" xfId="142"/>
    <cellStyle name="Normal 5 4 2 2" xfId="221"/>
    <cellStyle name="Normal 5 4 2 3" xfId="300"/>
    <cellStyle name="Normal 5 4 2 4" xfId="379"/>
    <cellStyle name="Normal 5 4 3" xfId="189"/>
    <cellStyle name="Normal 5 4 4" xfId="268"/>
    <cellStyle name="Normal 5 4 5" xfId="347"/>
    <cellStyle name="Normal 5 5" xfId="122"/>
    <cellStyle name="Normal 5 5 2" xfId="204"/>
    <cellStyle name="Normal 5 5 3" xfId="283"/>
    <cellStyle name="Normal 5 5 4" xfId="362"/>
    <cellStyle name="Normal 5 6" xfId="157"/>
    <cellStyle name="Normal 5 6 2" xfId="236"/>
    <cellStyle name="Normal 5 6 3" xfId="315"/>
    <cellStyle name="Normal 5 6 4" xfId="394"/>
    <cellStyle name="Normal 5 7" xfId="172"/>
    <cellStyle name="Normal 5 7 2" xfId="401"/>
    <cellStyle name="Normal 5 8" xfId="251"/>
    <cellStyle name="Normal 5 9" xfId="330"/>
    <cellStyle name="Normal 6" xfId="73"/>
    <cellStyle name="Normal 7" xfId="74"/>
    <cellStyle name="Normal 8" xfId="75"/>
    <cellStyle name="Normal 9" xfId="76"/>
    <cellStyle name="Normal_Book2" xfId="404"/>
    <cellStyle name="Note 2" xfId="77"/>
    <cellStyle name="Output 2" xfId="78"/>
    <cellStyle name="Percent 2" xfId="79"/>
    <cellStyle name="Percent 2 2" xfId="80"/>
    <cellStyle name="Percent 2 2 2" xfId="403"/>
    <cellStyle name="Percent 2 3" xfId="402"/>
    <cellStyle name="Percent 3" xfId="91"/>
    <cellStyle name="Percent 3 2" xfId="127"/>
    <cellStyle name="RowLevel_1_N6+artabyuje" xfId="81"/>
    <cellStyle name="SN_241" xfId="82"/>
    <cellStyle name="Style 1" xfId="83"/>
    <cellStyle name="Title 2" xfId="84"/>
    <cellStyle name="Total 2" xfId="85"/>
    <cellStyle name="Warning Text 2" xfId="86"/>
  </cellStyles>
  <dxfs count="0"/>
  <tableStyles count="0" defaultTableStyle="TableStyleMedium2" defaultPivotStyle="PivotStyleLight16"/>
  <colors>
    <mruColors>
      <color rgb="FFFFFFCC"/>
      <color rgb="FFFBCDF8"/>
      <color rgb="FFFF00FF"/>
      <color rgb="FFFFFF99"/>
      <color rgb="FF6666FF"/>
      <color rgb="FFCCFFFF"/>
      <color rgb="FFF7A1F1"/>
      <color rgb="FFF0AEC6"/>
      <color rgb="FF9E16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5"/>
  <sheetViews>
    <sheetView tabSelected="1" zoomScale="80" zoomScaleNormal="80" zoomScaleSheetLayoutView="85" zoomScalePageLayoutView="55" workbookViewId="0">
      <selection activeCell="F221" sqref="F221"/>
    </sheetView>
  </sheetViews>
  <sheetFormatPr defaultRowHeight="17.25"/>
  <cols>
    <col min="1" max="1" width="13.1640625" style="19" customWidth="1"/>
    <col min="2" max="2" width="10.1640625" style="20" customWidth="1"/>
    <col min="3" max="3" width="70.6640625" style="4" customWidth="1"/>
    <col min="4" max="4" width="21.33203125" style="36" customWidth="1"/>
    <col min="5" max="5" width="24.5" style="36" customWidth="1"/>
    <col min="6" max="6" width="25.5" style="36" customWidth="1"/>
    <col min="7" max="7" width="21.33203125" style="36" customWidth="1"/>
    <col min="8" max="9" width="23.83203125" style="36" customWidth="1"/>
    <col min="10" max="10" width="21.33203125" style="36" customWidth="1"/>
    <col min="11" max="11" width="23.83203125" style="36" customWidth="1"/>
    <col min="12" max="12" width="24.83203125" style="36" customWidth="1"/>
    <col min="13" max="13" width="21.33203125" style="36" customWidth="1"/>
    <col min="14" max="15" width="23.83203125" style="36" customWidth="1"/>
    <col min="16" max="16" width="29.5" style="36" customWidth="1"/>
    <col min="17" max="16384" width="9.33203125" style="2"/>
  </cols>
  <sheetData>
    <row r="1" spans="1:16">
      <c r="A1" s="67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 t="s">
        <v>162</v>
      </c>
    </row>
    <row r="2" spans="1:16" ht="33" customHeight="1">
      <c r="A2" s="67"/>
      <c r="B2" s="68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 t="s">
        <v>163</v>
      </c>
    </row>
    <row r="3" spans="1:16" ht="57" customHeight="1">
      <c r="A3" s="83" t="s">
        <v>164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6" ht="30.75" customHeight="1">
      <c r="A4" s="72"/>
      <c r="B4" s="73"/>
      <c r="C4" s="74"/>
      <c r="D4" s="70"/>
      <c r="E4" s="75"/>
      <c r="F4" s="75"/>
      <c r="G4" s="70"/>
      <c r="H4" s="75"/>
      <c r="I4" s="75"/>
      <c r="J4" s="70"/>
      <c r="K4" s="75"/>
      <c r="L4" s="75"/>
      <c r="M4" s="70"/>
      <c r="N4" s="75"/>
      <c r="O4" s="76" t="s">
        <v>152</v>
      </c>
      <c r="P4" s="66"/>
    </row>
    <row r="5" spans="1:16" s="5" customFormat="1" ht="29.25" customHeight="1">
      <c r="A5" s="85" t="s">
        <v>99</v>
      </c>
      <c r="B5" s="85"/>
      <c r="C5" s="86" t="s">
        <v>1</v>
      </c>
      <c r="D5" s="84" t="s">
        <v>151</v>
      </c>
      <c r="E5" s="84"/>
      <c r="F5" s="84"/>
      <c r="G5" s="84" t="s">
        <v>153</v>
      </c>
      <c r="H5" s="84"/>
      <c r="I5" s="84"/>
      <c r="J5" s="84" t="s">
        <v>154</v>
      </c>
      <c r="K5" s="84"/>
      <c r="L5" s="84"/>
      <c r="M5" s="84" t="s">
        <v>155</v>
      </c>
      <c r="N5" s="84"/>
      <c r="O5" s="84"/>
      <c r="P5" s="57"/>
    </row>
    <row r="6" spans="1:16" s="3" customFormat="1" ht="19.5" customHeight="1">
      <c r="A6" s="85" t="s">
        <v>0</v>
      </c>
      <c r="B6" s="85" t="s">
        <v>102</v>
      </c>
      <c r="C6" s="86"/>
      <c r="D6" s="82" t="s">
        <v>95</v>
      </c>
      <c r="E6" s="77" t="s">
        <v>96</v>
      </c>
      <c r="F6" s="77"/>
      <c r="G6" s="82" t="s">
        <v>95</v>
      </c>
      <c r="H6" s="77" t="s">
        <v>96</v>
      </c>
      <c r="I6" s="77"/>
      <c r="J6" s="82" t="s">
        <v>95</v>
      </c>
      <c r="K6" s="77" t="s">
        <v>96</v>
      </c>
      <c r="L6" s="77"/>
      <c r="M6" s="82" t="s">
        <v>95</v>
      </c>
      <c r="N6" s="77" t="s">
        <v>96</v>
      </c>
      <c r="O6" s="77"/>
      <c r="P6" s="48"/>
    </row>
    <row r="7" spans="1:16" s="3" customFormat="1" ht="31.5" customHeight="1">
      <c r="A7" s="85"/>
      <c r="B7" s="85"/>
      <c r="C7" s="86"/>
      <c r="D7" s="82"/>
      <c r="E7" s="77" t="s">
        <v>100</v>
      </c>
      <c r="F7" s="77" t="s">
        <v>101</v>
      </c>
      <c r="G7" s="82"/>
      <c r="H7" s="77" t="s">
        <v>100</v>
      </c>
      <c r="I7" s="77" t="s">
        <v>101</v>
      </c>
      <c r="J7" s="82"/>
      <c r="K7" s="77" t="s">
        <v>100</v>
      </c>
      <c r="L7" s="77" t="s">
        <v>101</v>
      </c>
      <c r="M7" s="82"/>
      <c r="N7" s="77" t="s">
        <v>100</v>
      </c>
      <c r="O7" s="77" t="s">
        <v>101</v>
      </c>
      <c r="P7" s="48"/>
    </row>
    <row r="8" spans="1:16" s="3" customFormat="1" ht="33.75" customHeight="1">
      <c r="A8" s="21"/>
      <c r="B8" s="22"/>
      <c r="C8" s="6" t="s">
        <v>2</v>
      </c>
      <c r="D8" s="37">
        <f>+E8+F8</f>
        <v>21014897.5</v>
      </c>
      <c r="E8" s="37">
        <f>+E9+E10</f>
        <v>16902483.100000001</v>
      </c>
      <c r="F8" s="37">
        <f>+F9+F10</f>
        <v>4112414.4000000004</v>
      </c>
      <c r="G8" s="37">
        <f>+H8+I8</f>
        <v>47253161.600000001</v>
      </c>
      <c r="H8" s="37">
        <f>+H9+H10</f>
        <v>37137159</v>
      </c>
      <c r="I8" s="37">
        <f>+I9+I10</f>
        <v>10116002.600000001</v>
      </c>
      <c r="J8" s="37">
        <f>+K8+L8</f>
        <v>70930215.899999991</v>
      </c>
      <c r="K8" s="37">
        <f>+K9+K10</f>
        <v>55344080.699999988</v>
      </c>
      <c r="L8" s="37">
        <f>+L9+L10</f>
        <v>15586135.200000001</v>
      </c>
      <c r="M8" s="37">
        <f>+N8+O8</f>
        <v>82606664.299999997</v>
      </c>
      <c r="N8" s="37">
        <f>+N9+N10</f>
        <v>64130133.499999993</v>
      </c>
      <c r="O8" s="37">
        <f>+O9+O10</f>
        <v>18476530.800000004</v>
      </c>
      <c r="P8" s="49"/>
    </row>
    <row r="9" spans="1:16" s="3" customFormat="1" ht="35.25" customHeight="1">
      <c r="A9" s="58"/>
      <c r="B9" s="59"/>
      <c r="C9" s="60" t="s">
        <v>97</v>
      </c>
      <c r="D9" s="61">
        <f t="shared" ref="D9:O9" si="0">+D18+D42+D71+D113+D126+D147+D179+D201+D220+D235+D241+D283+D303+D332+D338+D344+D365+D371+D379+D394+D417+D429+D451+D512+D548+D582+D614+D644+D670+D703</f>
        <v>4488841.5</v>
      </c>
      <c r="E9" s="61">
        <f t="shared" si="0"/>
        <v>3188981</v>
      </c>
      <c r="F9" s="61">
        <f t="shared" si="0"/>
        <v>1299860.5</v>
      </c>
      <c r="G9" s="61">
        <f t="shared" si="0"/>
        <v>9715047.1999999993</v>
      </c>
      <c r="H9" s="61">
        <f t="shared" si="0"/>
        <v>7097926.7000000002</v>
      </c>
      <c r="I9" s="61">
        <f t="shared" si="0"/>
        <v>2617120.4999999995</v>
      </c>
      <c r="J9" s="61">
        <f t="shared" si="0"/>
        <v>14935140.399999999</v>
      </c>
      <c r="K9" s="61">
        <f t="shared" si="0"/>
        <v>11001707</v>
      </c>
      <c r="L9" s="61">
        <f t="shared" si="0"/>
        <v>3933433.4000000004</v>
      </c>
      <c r="M9" s="61">
        <f t="shared" si="0"/>
        <v>18741259.999999996</v>
      </c>
      <c r="N9" s="61">
        <f t="shared" si="0"/>
        <v>13604413.600000003</v>
      </c>
      <c r="O9" s="61">
        <f t="shared" si="0"/>
        <v>5136846.4000000013</v>
      </c>
      <c r="P9" s="49"/>
    </row>
    <row r="10" spans="1:16" s="3" customFormat="1" ht="53.25" customHeight="1">
      <c r="A10" s="58"/>
      <c r="B10" s="59"/>
      <c r="C10" s="60" t="s">
        <v>98</v>
      </c>
      <c r="D10" s="61">
        <f t="shared" ref="D10:O10" si="1">+D33+D56+D62+D95+D103+D120+D133+D139+D170+D249+D256+D262+D269+D275+D309+D316+D323+D457+D463+D469+D475+D481+D487+D497+D503+D538+D571+D604+D634+D693+D718+D724+D734</f>
        <v>16526055.999999998</v>
      </c>
      <c r="E10" s="61">
        <f t="shared" si="1"/>
        <v>13713502.1</v>
      </c>
      <c r="F10" s="61">
        <f t="shared" si="1"/>
        <v>2812553.9000000004</v>
      </c>
      <c r="G10" s="61">
        <f t="shared" si="1"/>
        <v>37538114.399999999</v>
      </c>
      <c r="H10" s="61">
        <f t="shared" si="1"/>
        <v>30039232.299999997</v>
      </c>
      <c r="I10" s="61">
        <f t="shared" si="1"/>
        <v>7498882.1000000015</v>
      </c>
      <c r="J10" s="61">
        <f t="shared" si="1"/>
        <v>55995075.500000007</v>
      </c>
      <c r="K10" s="61">
        <f t="shared" si="1"/>
        <v>44342373.699999988</v>
      </c>
      <c r="L10" s="61">
        <f t="shared" si="1"/>
        <v>11652701.800000001</v>
      </c>
      <c r="M10" s="61">
        <f t="shared" si="1"/>
        <v>63865404.300000004</v>
      </c>
      <c r="N10" s="61">
        <f t="shared" si="1"/>
        <v>50525719.899999991</v>
      </c>
      <c r="O10" s="61">
        <f t="shared" si="1"/>
        <v>13339684.400000002</v>
      </c>
      <c r="P10" s="49"/>
    </row>
    <row r="11" spans="1:16" s="3" customFormat="1" ht="33" customHeight="1">
      <c r="A11" s="23"/>
      <c r="B11" s="24"/>
      <c r="C11" s="7" t="s">
        <v>3</v>
      </c>
      <c r="D11" s="38">
        <f>+D12+D36</f>
        <v>3137908</v>
      </c>
      <c r="E11" s="38">
        <f>+E12+E36</f>
        <v>2485968.2999999998</v>
      </c>
      <c r="F11" s="38">
        <f t="shared" ref="F11:O11" si="2">+F12+F36</f>
        <v>651939.70000000007</v>
      </c>
      <c r="G11" s="38">
        <f t="shared" si="2"/>
        <v>6805058.3999999994</v>
      </c>
      <c r="H11" s="38">
        <f t="shared" si="2"/>
        <v>5439401</v>
      </c>
      <c r="I11" s="38">
        <f t="shared" si="2"/>
        <v>1365657.4</v>
      </c>
      <c r="J11" s="38">
        <f t="shared" si="2"/>
        <v>10627724.199999999</v>
      </c>
      <c r="K11" s="38">
        <f t="shared" si="2"/>
        <v>8518660.5</v>
      </c>
      <c r="L11" s="38">
        <f t="shared" si="2"/>
        <v>2109063.7000000002</v>
      </c>
      <c r="M11" s="38">
        <f t="shared" si="2"/>
        <v>12556614</v>
      </c>
      <c r="N11" s="38">
        <f t="shared" si="2"/>
        <v>10105909.699999999</v>
      </c>
      <c r="O11" s="38">
        <f t="shared" si="2"/>
        <v>2450704.2999999998</v>
      </c>
      <c r="P11" s="50"/>
    </row>
    <row r="12" spans="1:16" s="9" customFormat="1" ht="28.5" customHeight="1">
      <c r="A12" s="25">
        <v>1018</v>
      </c>
      <c r="B12" s="26"/>
      <c r="C12" s="8" t="s">
        <v>4</v>
      </c>
      <c r="D12" s="39">
        <f>+D14+D29</f>
        <v>633673.19999999995</v>
      </c>
      <c r="E12" s="39">
        <f t="shared" ref="E12:O12" si="3">+E14+E29</f>
        <v>541679.30000000005</v>
      </c>
      <c r="F12" s="39">
        <f t="shared" si="3"/>
        <v>91993.9</v>
      </c>
      <c r="G12" s="39">
        <f t="shared" si="3"/>
        <v>1675582.0999999999</v>
      </c>
      <c r="H12" s="39">
        <f t="shared" si="3"/>
        <v>1411241</v>
      </c>
      <c r="I12" s="39">
        <f t="shared" si="3"/>
        <v>264341.09999999998</v>
      </c>
      <c r="J12" s="39">
        <f t="shared" si="3"/>
        <v>3015130.0999999996</v>
      </c>
      <c r="K12" s="39">
        <f t="shared" si="3"/>
        <v>2443728.4</v>
      </c>
      <c r="L12" s="39">
        <f t="shared" si="3"/>
        <v>571401.69999999995</v>
      </c>
      <c r="M12" s="39">
        <f t="shared" si="3"/>
        <v>3172310.1999999997</v>
      </c>
      <c r="N12" s="39">
        <f t="shared" si="3"/>
        <v>2519731.6999999997</v>
      </c>
      <c r="O12" s="39">
        <f t="shared" si="3"/>
        <v>652578.5</v>
      </c>
      <c r="P12" s="51"/>
    </row>
    <row r="13" spans="1:16" ht="28.5" customHeight="1">
      <c r="A13" s="27"/>
      <c r="B13" s="28"/>
      <c r="C13" s="10" t="s">
        <v>5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52"/>
    </row>
    <row r="14" spans="1:16" ht="53.25" customHeight="1">
      <c r="A14" s="29"/>
      <c r="B14" s="30">
        <v>11001</v>
      </c>
      <c r="C14" s="11" t="s">
        <v>88</v>
      </c>
      <c r="D14" s="79">
        <f>+E14+F14</f>
        <v>176531.4</v>
      </c>
      <c r="E14" s="79">
        <f>+E18</f>
        <v>147664.6</v>
      </c>
      <c r="F14" s="79">
        <f>+F18</f>
        <v>28866.799999999999</v>
      </c>
      <c r="G14" s="79">
        <f>+H14+I14</f>
        <v>278294.89999999997</v>
      </c>
      <c r="H14" s="79">
        <f>+H18</f>
        <v>233771.8</v>
      </c>
      <c r="I14" s="79">
        <f>+I18</f>
        <v>44523.1</v>
      </c>
      <c r="J14" s="79">
        <f>+K14+L14</f>
        <v>653052.79999999993</v>
      </c>
      <c r="K14" s="79">
        <f>+K18</f>
        <v>548197.19999999995</v>
      </c>
      <c r="L14" s="79">
        <f>+L18</f>
        <v>104855.59999999999</v>
      </c>
      <c r="M14" s="79">
        <f>+N14+O14</f>
        <v>810232.89999999991</v>
      </c>
      <c r="N14" s="79">
        <f>+N18</f>
        <v>624200.49999999988</v>
      </c>
      <c r="O14" s="79">
        <f>+O18</f>
        <v>186032.39999999997</v>
      </c>
      <c r="P14" s="50"/>
    </row>
    <row r="15" spans="1:16" ht="21" customHeight="1">
      <c r="A15" s="27"/>
      <c r="B15" s="28"/>
      <c r="C15" s="10" t="s">
        <v>6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52"/>
    </row>
    <row r="16" spans="1:16" ht="28.5" customHeight="1">
      <c r="A16" s="27"/>
      <c r="B16" s="28"/>
      <c r="C16" s="8" t="s">
        <v>25</v>
      </c>
      <c r="D16" s="39">
        <f>+E16+F16</f>
        <v>176531.4</v>
      </c>
      <c r="E16" s="39">
        <f>+E14</f>
        <v>147664.6</v>
      </c>
      <c r="F16" s="39">
        <f>+F14</f>
        <v>28866.799999999999</v>
      </c>
      <c r="G16" s="39">
        <f>+H16+I16</f>
        <v>278294.89999999997</v>
      </c>
      <c r="H16" s="39">
        <f>+H14</f>
        <v>233771.8</v>
      </c>
      <c r="I16" s="39">
        <f>+I14</f>
        <v>44523.1</v>
      </c>
      <c r="J16" s="39">
        <f>+K16+L16</f>
        <v>653052.79999999993</v>
      </c>
      <c r="K16" s="39">
        <f>+K14</f>
        <v>548197.19999999995</v>
      </c>
      <c r="L16" s="39">
        <f>+L14</f>
        <v>104855.59999999999</v>
      </c>
      <c r="M16" s="39">
        <f>+N16+O16</f>
        <v>810232.89999999991</v>
      </c>
      <c r="N16" s="39">
        <f>+N14</f>
        <v>624200.49999999988</v>
      </c>
      <c r="O16" s="39">
        <f>+O14</f>
        <v>186032.39999999997</v>
      </c>
      <c r="P16" s="53"/>
    </row>
    <row r="17" spans="1:16" ht="28.5" customHeight="1">
      <c r="A17" s="27"/>
      <c r="B17" s="28"/>
      <c r="C17" s="10" t="s">
        <v>7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52"/>
    </row>
    <row r="18" spans="1:16" ht="28.5" customHeight="1">
      <c r="A18" s="27"/>
      <c r="B18" s="28"/>
      <c r="C18" s="10" t="s">
        <v>8</v>
      </c>
      <c r="D18" s="42">
        <f>+E18+F18</f>
        <v>176531.4</v>
      </c>
      <c r="E18" s="42">
        <f>SUM(E19:E28)</f>
        <v>147664.6</v>
      </c>
      <c r="F18" s="42">
        <f>SUM(F19:F28)</f>
        <v>28866.799999999999</v>
      </c>
      <c r="G18" s="42">
        <f>+H18+I18</f>
        <v>278294.89999999997</v>
      </c>
      <c r="H18" s="42">
        <f>SUM(H19:H28)</f>
        <v>233771.8</v>
      </c>
      <c r="I18" s="42">
        <f>SUM(I19:I28)</f>
        <v>44523.1</v>
      </c>
      <c r="J18" s="42">
        <f>+K18+L18</f>
        <v>653052.79999999993</v>
      </c>
      <c r="K18" s="42">
        <f>SUM(K19:K28)</f>
        <v>548197.19999999995</v>
      </c>
      <c r="L18" s="42">
        <f>SUM(L19:L28)</f>
        <v>104855.59999999999</v>
      </c>
      <c r="M18" s="42">
        <f>+N18+O18</f>
        <v>810232.89999999991</v>
      </c>
      <c r="N18" s="42">
        <f>SUM(N19:N28)</f>
        <v>624200.49999999988</v>
      </c>
      <c r="O18" s="42">
        <f>SUM(O19:O28)</f>
        <v>186032.39999999997</v>
      </c>
      <c r="P18" s="54"/>
    </row>
    <row r="19" spans="1:16" ht="28.5" customHeight="1">
      <c r="A19" s="27"/>
      <c r="B19" s="28"/>
      <c r="C19" s="12" t="s">
        <v>10</v>
      </c>
      <c r="D19" s="42">
        <f t="shared" ref="D19:D28" si="4">+E19+F19</f>
        <v>72</v>
      </c>
      <c r="E19" s="43">
        <v>60.2</v>
      </c>
      <c r="F19" s="43">
        <v>11.8</v>
      </c>
      <c r="G19" s="42">
        <f t="shared" ref="G19:G28" si="5">+H19+I19</f>
        <v>144</v>
      </c>
      <c r="H19" s="43">
        <v>120.4</v>
      </c>
      <c r="I19" s="43">
        <v>23.6</v>
      </c>
      <c r="J19" s="42">
        <f t="shared" ref="J19:J28" si="6">+K19+L19</f>
        <v>216.00000000000003</v>
      </c>
      <c r="K19" s="43">
        <v>180.60000000000002</v>
      </c>
      <c r="L19" s="43">
        <v>35.400000000000006</v>
      </c>
      <c r="M19" s="42">
        <f t="shared" ref="M19:M28" si="7">+N19+O19</f>
        <v>288</v>
      </c>
      <c r="N19" s="43">
        <v>240.8</v>
      </c>
      <c r="O19" s="43">
        <v>47.2</v>
      </c>
      <c r="P19" s="55"/>
    </row>
    <row r="20" spans="1:16" ht="28.5" customHeight="1">
      <c r="A20" s="27"/>
      <c r="B20" s="28"/>
      <c r="C20" s="12" t="s">
        <v>11</v>
      </c>
      <c r="D20" s="42">
        <f t="shared" si="4"/>
        <v>615</v>
      </c>
      <c r="E20" s="43">
        <v>615</v>
      </c>
      <c r="F20" s="43">
        <v>0</v>
      </c>
      <c r="G20" s="42">
        <f t="shared" si="5"/>
        <v>615</v>
      </c>
      <c r="H20" s="43">
        <v>615</v>
      </c>
      <c r="I20" s="43">
        <v>0</v>
      </c>
      <c r="J20" s="42">
        <f t="shared" si="6"/>
        <v>615</v>
      </c>
      <c r="K20" s="43">
        <v>615</v>
      </c>
      <c r="L20" s="43">
        <v>0</v>
      </c>
      <c r="M20" s="42">
        <f t="shared" si="7"/>
        <v>615</v>
      </c>
      <c r="N20" s="43">
        <v>615</v>
      </c>
      <c r="O20" s="43">
        <v>0</v>
      </c>
      <c r="P20" s="55"/>
    </row>
    <row r="21" spans="1:16" ht="28.5" customHeight="1">
      <c r="A21" s="27"/>
      <c r="B21" s="28"/>
      <c r="C21" s="12" t="s">
        <v>13</v>
      </c>
      <c r="D21" s="42">
        <f t="shared" si="4"/>
        <v>93</v>
      </c>
      <c r="E21" s="43">
        <v>78</v>
      </c>
      <c r="F21" s="43">
        <v>15</v>
      </c>
      <c r="G21" s="42">
        <f t="shared" si="5"/>
        <v>186</v>
      </c>
      <c r="H21" s="43">
        <v>156</v>
      </c>
      <c r="I21" s="43">
        <v>30</v>
      </c>
      <c r="J21" s="42">
        <f t="shared" si="6"/>
        <v>279</v>
      </c>
      <c r="K21" s="43">
        <v>234</v>
      </c>
      <c r="L21" s="43">
        <v>45</v>
      </c>
      <c r="M21" s="42">
        <f t="shared" si="7"/>
        <v>372</v>
      </c>
      <c r="N21" s="43">
        <v>312</v>
      </c>
      <c r="O21" s="43">
        <v>60</v>
      </c>
      <c r="P21" s="55"/>
    </row>
    <row r="22" spans="1:16" ht="28.5" customHeight="1">
      <c r="A22" s="27"/>
      <c r="B22" s="28"/>
      <c r="C22" s="12" t="s">
        <v>14</v>
      </c>
      <c r="D22" s="42">
        <f t="shared" si="4"/>
        <v>440</v>
      </c>
      <c r="E22" s="43">
        <v>400</v>
      </c>
      <c r="F22" s="43">
        <v>40</v>
      </c>
      <c r="G22" s="42">
        <f t="shared" si="5"/>
        <v>440</v>
      </c>
      <c r="H22" s="43">
        <v>400</v>
      </c>
      <c r="I22" s="43">
        <v>40</v>
      </c>
      <c r="J22" s="42">
        <f t="shared" si="6"/>
        <v>440</v>
      </c>
      <c r="K22" s="43">
        <v>400</v>
      </c>
      <c r="L22" s="43">
        <v>40</v>
      </c>
      <c r="M22" s="42">
        <f t="shared" si="7"/>
        <v>440</v>
      </c>
      <c r="N22" s="43">
        <v>400</v>
      </c>
      <c r="O22" s="43">
        <v>40</v>
      </c>
      <c r="P22" s="55"/>
    </row>
    <row r="23" spans="1:16" ht="28.5" customHeight="1">
      <c r="A23" s="27"/>
      <c r="B23" s="28"/>
      <c r="C23" s="12" t="s">
        <v>15</v>
      </c>
      <c r="D23" s="42">
        <f t="shared" si="4"/>
        <v>33</v>
      </c>
      <c r="E23" s="43">
        <v>33</v>
      </c>
      <c r="F23" s="43">
        <v>0</v>
      </c>
      <c r="G23" s="42">
        <f t="shared" si="5"/>
        <v>66</v>
      </c>
      <c r="H23" s="43">
        <v>66</v>
      </c>
      <c r="I23" s="43">
        <v>0</v>
      </c>
      <c r="J23" s="42">
        <f t="shared" si="6"/>
        <v>99</v>
      </c>
      <c r="K23" s="43">
        <v>99</v>
      </c>
      <c r="L23" s="43">
        <v>0</v>
      </c>
      <c r="M23" s="42">
        <f t="shared" si="7"/>
        <v>132</v>
      </c>
      <c r="N23" s="43">
        <v>132</v>
      </c>
      <c r="O23" s="43">
        <v>0</v>
      </c>
      <c r="P23" s="55"/>
    </row>
    <row r="24" spans="1:16" ht="28.5" customHeight="1">
      <c r="A24" s="27"/>
      <c r="B24" s="28"/>
      <c r="C24" s="12" t="s">
        <v>16</v>
      </c>
      <c r="D24" s="42">
        <f t="shared" si="4"/>
        <v>16770.7</v>
      </c>
      <c r="E24" s="43">
        <v>12331.400000000001</v>
      </c>
      <c r="F24" s="43">
        <v>4439.3</v>
      </c>
      <c r="G24" s="42">
        <f t="shared" si="5"/>
        <v>32909.100000000006</v>
      </c>
      <c r="H24" s="43">
        <v>24197.9</v>
      </c>
      <c r="I24" s="43">
        <v>8711.2000000000007</v>
      </c>
      <c r="J24" s="42">
        <f t="shared" si="6"/>
        <v>49047.5</v>
      </c>
      <c r="K24" s="43">
        <v>36064.400000000001</v>
      </c>
      <c r="L24" s="43">
        <v>12983.1</v>
      </c>
      <c r="M24" s="42">
        <f t="shared" si="7"/>
        <v>65185.9</v>
      </c>
      <c r="N24" s="43">
        <v>47930.9</v>
      </c>
      <c r="O24" s="43">
        <v>17255</v>
      </c>
      <c r="P24" s="55"/>
    </row>
    <row r="25" spans="1:16" ht="28.5" customHeight="1">
      <c r="A25" s="27"/>
      <c r="B25" s="28"/>
      <c r="C25" s="12" t="s">
        <v>17</v>
      </c>
      <c r="D25" s="42">
        <f t="shared" si="4"/>
        <v>30</v>
      </c>
      <c r="E25" s="43">
        <v>25</v>
      </c>
      <c r="F25" s="43">
        <v>5</v>
      </c>
      <c r="G25" s="42">
        <f t="shared" si="5"/>
        <v>45</v>
      </c>
      <c r="H25" s="43">
        <v>37.5</v>
      </c>
      <c r="I25" s="43">
        <v>7.5</v>
      </c>
      <c r="J25" s="42">
        <f t="shared" si="6"/>
        <v>60</v>
      </c>
      <c r="K25" s="43">
        <v>50</v>
      </c>
      <c r="L25" s="43">
        <v>10</v>
      </c>
      <c r="M25" s="42">
        <f t="shared" si="7"/>
        <v>75</v>
      </c>
      <c r="N25" s="43">
        <v>62.5</v>
      </c>
      <c r="O25" s="43">
        <v>12.5</v>
      </c>
      <c r="P25" s="55"/>
    </row>
    <row r="26" spans="1:16" ht="28.5" customHeight="1">
      <c r="A26" s="27"/>
      <c r="B26" s="28"/>
      <c r="C26" s="12" t="s">
        <v>47</v>
      </c>
      <c r="D26" s="42">
        <f t="shared" si="4"/>
        <v>40</v>
      </c>
      <c r="E26" s="43">
        <v>33.299999999999997</v>
      </c>
      <c r="F26" s="43">
        <v>6.7</v>
      </c>
      <c r="G26" s="42">
        <f t="shared" si="5"/>
        <v>80</v>
      </c>
      <c r="H26" s="43">
        <v>66.599999999999994</v>
      </c>
      <c r="I26" s="43">
        <v>13.4</v>
      </c>
      <c r="J26" s="42">
        <f t="shared" si="6"/>
        <v>120</v>
      </c>
      <c r="K26" s="43">
        <v>99.899999999999991</v>
      </c>
      <c r="L26" s="43">
        <v>20.100000000000001</v>
      </c>
      <c r="M26" s="42">
        <f t="shared" si="7"/>
        <v>160</v>
      </c>
      <c r="N26" s="43">
        <v>133.19999999999999</v>
      </c>
      <c r="O26" s="43">
        <v>26.8</v>
      </c>
      <c r="P26" s="55"/>
    </row>
    <row r="27" spans="1:16" ht="28.5" customHeight="1">
      <c r="A27" s="27"/>
      <c r="B27" s="28"/>
      <c r="C27" s="12" t="s">
        <v>19</v>
      </c>
      <c r="D27" s="42">
        <f t="shared" si="4"/>
        <v>193</v>
      </c>
      <c r="E27" s="43">
        <v>160.80000000000001</v>
      </c>
      <c r="F27" s="43">
        <v>32.200000000000003</v>
      </c>
      <c r="G27" s="42">
        <f t="shared" si="5"/>
        <v>386</v>
      </c>
      <c r="H27" s="43">
        <v>321.60000000000002</v>
      </c>
      <c r="I27" s="43">
        <v>64.400000000000006</v>
      </c>
      <c r="J27" s="42">
        <f t="shared" si="6"/>
        <v>579</v>
      </c>
      <c r="K27" s="43">
        <v>482.40000000000003</v>
      </c>
      <c r="L27" s="43">
        <v>96.600000000000009</v>
      </c>
      <c r="M27" s="42">
        <f t="shared" si="7"/>
        <v>772</v>
      </c>
      <c r="N27" s="43">
        <v>643.20000000000005</v>
      </c>
      <c r="O27" s="43">
        <v>128.80000000000001</v>
      </c>
      <c r="P27" s="55"/>
    </row>
    <row r="28" spans="1:16" ht="28.5" customHeight="1">
      <c r="A28" s="27"/>
      <c r="B28" s="28"/>
      <c r="C28" s="12" t="s">
        <v>116</v>
      </c>
      <c r="D28" s="42">
        <f t="shared" si="4"/>
        <v>158244.69999999998</v>
      </c>
      <c r="E28" s="43">
        <v>133927.9</v>
      </c>
      <c r="F28" s="43">
        <v>24316.799999999999</v>
      </c>
      <c r="G28" s="42">
        <f t="shared" si="5"/>
        <v>243423.8</v>
      </c>
      <c r="H28" s="43">
        <v>207790.8</v>
      </c>
      <c r="I28" s="43">
        <v>35633</v>
      </c>
      <c r="J28" s="42">
        <f t="shared" si="6"/>
        <v>601597.29999999993</v>
      </c>
      <c r="K28" s="43">
        <v>509971.89999999997</v>
      </c>
      <c r="L28" s="43">
        <v>91625.4</v>
      </c>
      <c r="M28" s="42">
        <f t="shared" si="7"/>
        <v>742192.99999999988</v>
      </c>
      <c r="N28" s="43">
        <v>573730.89999999991</v>
      </c>
      <c r="O28" s="43">
        <v>168462.09999999998</v>
      </c>
      <c r="P28" s="55"/>
    </row>
    <row r="29" spans="1:16" ht="65.25" customHeight="1">
      <c r="A29" s="27"/>
      <c r="B29" s="30">
        <v>32001</v>
      </c>
      <c r="C29" s="11" t="s">
        <v>89</v>
      </c>
      <c r="D29" s="79">
        <f>+E29+F29</f>
        <v>457141.8</v>
      </c>
      <c r="E29" s="79">
        <f>+E33</f>
        <v>394014.7</v>
      </c>
      <c r="F29" s="79">
        <f>+F33</f>
        <v>63127.1</v>
      </c>
      <c r="G29" s="79">
        <f>+H29+I29</f>
        <v>1397287.2</v>
      </c>
      <c r="H29" s="79">
        <f>+H33</f>
        <v>1177469.2</v>
      </c>
      <c r="I29" s="79">
        <f>+I33</f>
        <v>219818</v>
      </c>
      <c r="J29" s="79">
        <f>+K29+L29</f>
        <v>2362077.2999999998</v>
      </c>
      <c r="K29" s="79">
        <f>+K33</f>
        <v>1895531.2</v>
      </c>
      <c r="L29" s="79">
        <f>+L33</f>
        <v>466546.1</v>
      </c>
      <c r="M29" s="79">
        <f>+N29+O29</f>
        <v>2362077.2999999998</v>
      </c>
      <c r="N29" s="79">
        <f>+N33</f>
        <v>1895531.2</v>
      </c>
      <c r="O29" s="79">
        <f>+O33</f>
        <v>466546.1</v>
      </c>
      <c r="P29" s="50"/>
    </row>
    <row r="30" spans="1:16" ht="28.5" customHeight="1">
      <c r="A30" s="27"/>
      <c r="B30" s="28"/>
      <c r="C30" s="10" t="s">
        <v>6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52"/>
    </row>
    <row r="31" spans="1:16" ht="28.5" customHeight="1">
      <c r="A31" s="27"/>
      <c r="B31" s="28"/>
      <c r="C31" s="8" t="s">
        <v>25</v>
      </c>
      <c r="D31" s="39">
        <f>+E31+F31</f>
        <v>457141.8</v>
      </c>
      <c r="E31" s="39">
        <f>+E29</f>
        <v>394014.7</v>
      </c>
      <c r="F31" s="39">
        <f>+F29</f>
        <v>63127.1</v>
      </c>
      <c r="G31" s="39">
        <f>+H31+I31</f>
        <v>1397287.2</v>
      </c>
      <c r="H31" s="39">
        <f>+H29</f>
        <v>1177469.2</v>
      </c>
      <c r="I31" s="39">
        <f>+I29</f>
        <v>219818</v>
      </c>
      <c r="J31" s="39">
        <f>+K31+L31</f>
        <v>2362077.2999999998</v>
      </c>
      <c r="K31" s="39">
        <f>+K29</f>
        <v>1895531.2</v>
      </c>
      <c r="L31" s="39">
        <f>+L29</f>
        <v>466546.1</v>
      </c>
      <c r="M31" s="39">
        <f>+N31+O31</f>
        <v>2362077.2999999998</v>
      </c>
      <c r="N31" s="39">
        <f>+N29</f>
        <v>1895531.2</v>
      </c>
      <c r="O31" s="39">
        <f>+O29</f>
        <v>466546.1</v>
      </c>
      <c r="P31" s="53"/>
    </row>
    <row r="32" spans="1:16" ht="28.5" customHeight="1">
      <c r="A32" s="27"/>
      <c r="B32" s="28"/>
      <c r="C32" s="10" t="s">
        <v>7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52"/>
    </row>
    <row r="33" spans="1:16" ht="28.5" customHeight="1">
      <c r="A33" s="27"/>
      <c r="B33" s="28"/>
      <c r="C33" s="10" t="s">
        <v>22</v>
      </c>
      <c r="D33" s="42">
        <f>+E33+F33</f>
        <v>457141.8</v>
      </c>
      <c r="E33" s="42">
        <f>+E34+E35</f>
        <v>394014.7</v>
      </c>
      <c r="F33" s="42">
        <f>+F34+F35</f>
        <v>63127.1</v>
      </c>
      <c r="G33" s="42">
        <f>+H33+I33</f>
        <v>1397287.2</v>
      </c>
      <c r="H33" s="42">
        <f>+H34+H35</f>
        <v>1177469.2</v>
      </c>
      <c r="I33" s="42">
        <f>+I34+I35</f>
        <v>219818</v>
      </c>
      <c r="J33" s="42">
        <f>+K33+L33</f>
        <v>2362077.2999999998</v>
      </c>
      <c r="K33" s="42">
        <f>+K34+K35</f>
        <v>1895531.2</v>
      </c>
      <c r="L33" s="42">
        <f>+L34+L35</f>
        <v>466546.1</v>
      </c>
      <c r="M33" s="42">
        <f>+N33+O33</f>
        <v>2362077.2999999998</v>
      </c>
      <c r="N33" s="42">
        <f>+N34+N35</f>
        <v>1895531.2</v>
      </c>
      <c r="O33" s="42">
        <f>+O34+O35</f>
        <v>466546.1</v>
      </c>
      <c r="P33" s="54"/>
    </row>
    <row r="34" spans="1:16" ht="28.5" customHeight="1">
      <c r="A34" s="27"/>
      <c r="B34" s="28"/>
      <c r="C34" s="12" t="s">
        <v>34</v>
      </c>
      <c r="D34" s="42">
        <f t="shared" ref="D34:D35" si="8">+E34+F34</f>
        <v>480</v>
      </c>
      <c r="E34" s="43">
        <v>400</v>
      </c>
      <c r="F34" s="43">
        <v>80</v>
      </c>
      <c r="G34" s="42">
        <f t="shared" ref="G34:G35" si="9">+H34+I34</f>
        <v>480</v>
      </c>
      <c r="H34" s="43">
        <v>400</v>
      </c>
      <c r="I34" s="43">
        <v>80</v>
      </c>
      <c r="J34" s="42">
        <f t="shared" ref="J34:J35" si="10">+K34+L34</f>
        <v>480</v>
      </c>
      <c r="K34" s="43">
        <v>400</v>
      </c>
      <c r="L34" s="43">
        <v>80</v>
      </c>
      <c r="M34" s="42">
        <f t="shared" ref="M34:M35" si="11">+N34+O34</f>
        <v>480</v>
      </c>
      <c r="N34" s="43">
        <v>400</v>
      </c>
      <c r="O34" s="43">
        <v>80</v>
      </c>
      <c r="P34" s="55"/>
    </row>
    <row r="35" spans="1:16" ht="28.5" customHeight="1">
      <c r="A35" s="27"/>
      <c r="B35" s="28"/>
      <c r="C35" s="12" t="s">
        <v>103</v>
      </c>
      <c r="D35" s="42">
        <f t="shared" si="8"/>
        <v>456661.8</v>
      </c>
      <c r="E35" s="43">
        <v>393614.7</v>
      </c>
      <c r="F35" s="43">
        <v>63047.1</v>
      </c>
      <c r="G35" s="42">
        <f t="shared" si="9"/>
        <v>1396807.2</v>
      </c>
      <c r="H35" s="43">
        <v>1177069.2</v>
      </c>
      <c r="I35" s="43">
        <v>219738</v>
      </c>
      <c r="J35" s="42">
        <f t="shared" si="10"/>
        <v>2361597.2999999998</v>
      </c>
      <c r="K35" s="43">
        <v>1895131.2</v>
      </c>
      <c r="L35" s="43">
        <v>466466.1</v>
      </c>
      <c r="M35" s="42">
        <f t="shared" si="11"/>
        <v>2361597.2999999998</v>
      </c>
      <c r="N35" s="43">
        <v>1895131.2</v>
      </c>
      <c r="O35" s="43">
        <v>466466.1</v>
      </c>
      <c r="P35" s="55"/>
    </row>
    <row r="36" spans="1:16" ht="28.5" customHeight="1">
      <c r="A36" s="31">
        <v>1136</v>
      </c>
      <c r="B36" s="28"/>
      <c r="C36" s="13" t="s">
        <v>135</v>
      </c>
      <c r="D36" s="41">
        <f>+D38+D52+D58</f>
        <v>2504234.7999999998</v>
      </c>
      <c r="E36" s="41">
        <f>+E38+E52+E58</f>
        <v>1944289</v>
      </c>
      <c r="F36" s="41">
        <f t="shared" ref="F36:O36" si="12">+F38+F52+F58</f>
        <v>559945.80000000005</v>
      </c>
      <c r="G36" s="41">
        <f t="shared" si="12"/>
        <v>5129476.3</v>
      </c>
      <c r="H36" s="41">
        <f t="shared" si="12"/>
        <v>4028160</v>
      </c>
      <c r="I36" s="41">
        <f t="shared" si="12"/>
        <v>1101316.3</v>
      </c>
      <c r="J36" s="41">
        <f t="shared" si="12"/>
        <v>7612594.0999999996</v>
      </c>
      <c r="K36" s="41">
        <f t="shared" si="12"/>
        <v>6074932.1000000006</v>
      </c>
      <c r="L36" s="41">
        <f t="shared" si="12"/>
        <v>1537662</v>
      </c>
      <c r="M36" s="41">
        <f t="shared" si="12"/>
        <v>9384303.8000000007</v>
      </c>
      <c r="N36" s="41">
        <f t="shared" si="12"/>
        <v>7586178</v>
      </c>
      <c r="O36" s="41">
        <f t="shared" si="12"/>
        <v>1798125.8</v>
      </c>
      <c r="P36" s="50"/>
    </row>
    <row r="37" spans="1:16" ht="28.5" customHeight="1">
      <c r="A37" s="27"/>
      <c r="B37" s="28"/>
      <c r="C37" s="10" t="s">
        <v>5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52"/>
    </row>
    <row r="38" spans="1:16" ht="48" customHeight="1">
      <c r="A38" s="27"/>
      <c r="B38" s="30">
        <v>11011</v>
      </c>
      <c r="C38" s="11" t="s">
        <v>91</v>
      </c>
      <c r="D38" s="79">
        <f>+E38+F38</f>
        <v>1048080.8</v>
      </c>
      <c r="E38" s="79">
        <f>+E42</f>
        <v>761111</v>
      </c>
      <c r="F38" s="79">
        <f>+F42</f>
        <v>286969.8</v>
      </c>
      <c r="G38" s="79">
        <f>+H38+I38</f>
        <v>2248600.1</v>
      </c>
      <c r="H38" s="79">
        <f>+H42</f>
        <v>1644105</v>
      </c>
      <c r="I38" s="79">
        <f>+I42</f>
        <v>604495.1</v>
      </c>
      <c r="J38" s="79">
        <f>+K38+L38</f>
        <v>3079349.3</v>
      </c>
      <c r="K38" s="79">
        <f>+K42</f>
        <v>2297261</v>
      </c>
      <c r="L38" s="79">
        <f>+L42</f>
        <v>782088.3</v>
      </c>
      <c r="M38" s="79">
        <f>+N38+O38</f>
        <v>3651059</v>
      </c>
      <c r="N38" s="79">
        <f>+N42</f>
        <v>2808506.9</v>
      </c>
      <c r="O38" s="79">
        <f>+O42</f>
        <v>842552.10000000009</v>
      </c>
      <c r="P38" s="50"/>
    </row>
    <row r="39" spans="1:16" ht="28.5" customHeight="1">
      <c r="A39" s="27"/>
      <c r="B39" s="28"/>
      <c r="C39" s="10" t="s">
        <v>6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52"/>
    </row>
    <row r="40" spans="1:16" ht="28.5" customHeight="1">
      <c r="A40" s="27"/>
      <c r="B40" s="28"/>
      <c r="C40" s="8" t="s">
        <v>25</v>
      </c>
      <c r="D40" s="39">
        <f>+E40+F40</f>
        <v>1048080.8</v>
      </c>
      <c r="E40" s="39">
        <f>+E38</f>
        <v>761111</v>
      </c>
      <c r="F40" s="39">
        <f>+F38</f>
        <v>286969.8</v>
      </c>
      <c r="G40" s="39">
        <f>+H40+I40</f>
        <v>2248600.1</v>
      </c>
      <c r="H40" s="39">
        <f>+H38</f>
        <v>1644105</v>
      </c>
      <c r="I40" s="39">
        <f>+I38</f>
        <v>604495.1</v>
      </c>
      <c r="J40" s="39">
        <f>+K40+L40</f>
        <v>3079349.3</v>
      </c>
      <c r="K40" s="39">
        <f>+K38</f>
        <v>2297261</v>
      </c>
      <c r="L40" s="39">
        <f>+L38</f>
        <v>782088.3</v>
      </c>
      <c r="M40" s="39">
        <f>+N40+O40</f>
        <v>3651059</v>
      </c>
      <c r="N40" s="39">
        <f>+N38</f>
        <v>2808506.9</v>
      </c>
      <c r="O40" s="39">
        <f>+O38</f>
        <v>842552.10000000009</v>
      </c>
      <c r="P40" s="53"/>
    </row>
    <row r="41" spans="1:16" ht="28.5" customHeight="1">
      <c r="A41" s="27"/>
      <c r="B41" s="28"/>
      <c r="C41" s="10" t="s">
        <v>7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52"/>
    </row>
    <row r="42" spans="1:16" ht="28.5" customHeight="1">
      <c r="A42" s="27"/>
      <c r="B42" s="28"/>
      <c r="C42" s="10" t="s">
        <v>8</v>
      </c>
      <c r="D42" s="42">
        <f>+E42+F42</f>
        <v>1048080.8</v>
      </c>
      <c r="E42" s="42">
        <f>SUM(E43:E51)</f>
        <v>761111</v>
      </c>
      <c r="F42" s="42">
        <f>SUM(F43:F51)</f>
        <v>286969.8</v>
      </c>
      <c r="G42" s="42">
        <f>+H42+I42</f>
        <v>2248600.1</v>
      </c>
      <c r="H42" s="42">
        <f>SUM(H43:H51)</f>
        <v>1644105</v>
      </c>
      <c r="I42" s="42">
        <f>SUM(I43:I51)</f>
        <v>604495.1</v>
      </c>
      <c r="J42" s="42">
        <f>+K42+L42</f>
        <v>3079349.3</v>
      </c>
      <c r="K42" s="42">
        <f>SUM(K43:K51)</f>
        <v>2297261</v>
      </c>
      <c r="L42" s="42">
        <f>SUM(L43:L51)</f>
        <v>782088.3</v>
      </c>
      <c r="M42" s="42">
        <f>+N42+O42</f>
        <v>3651059</v>
      </c>
      <c r="N42" s="42">
        <f>SUM(N43:N51)</f>
        <v>2808506.9</v>
      </c>
      <c r="O42" s="42">
        <f>SUM(O43:O51)</f>
        <v>842552.10000000009</v>
      </c>
      <c r="P42" s="54"/>
    </row>
    <row r="43" spans="1:16" ht="28.5" customHeight="1">
      <c r="A43" s="27"/>
      <c r="B43" s="28"/>
      <c r="C43" s="12" t="s">
        <v>10</v>
      </c>
      <c r="D43" s="42">
        <f t="shared" ref="D43:D51" si="13">+E43+F43</f>
        <v>300</v>
      </c>
      <c r="E43" s="43">
        <v>250</v>
      </c>
      <c r="F43" s="43">
        <v>50</v>
      </c>
      <c r="G43" s="42">
        <f t="shared" ref="G43:G51" si="14">+H43+I43</f>
        <v>600</v>
      </c>
      <c r="H43" s="43">
        <v>500</v>
      </c>
      <c r="I43" s="43">
        <v>100</v>
      </c>
      <c r="J43" s="42">
        <f t="shared" ref="J43:J51" si="15">+K43+L43</f>
        <v>900</v>
      </c>
      <c r="K43" s="43">
        <v>750</v>
      </c>
      <c r="L43" s="43">
        <v>150</v>
      </c>
      <c r="M43" s="42">
        <f t="shared" ref="M43:M51" si="16">+N43+O43</f>
        <v>1200</v>
      </c>
      <c r="N43" s="43">
        <v>1000</v>
      </c>
      <c r="O43" s="43">
        <v>200</v>
      </c>
      <c r="P43" s="55"/>
    </row>
    <row r="44" spans="1:16" ht="28.5" customHeight="1">
      <c r="A44" s="27"/>
      <c r="B44" s="28"/>
      <c r="C44" s="12" t="s">
        <v>11</v>
      </c>
      <c r="D44" s="42">
        <f t="shared" si="13"/>
        <v>960</v>
      </c>
      <c r="E44" s="43">
        <v>960</v>
      </c>
      <c r="F44" s="43">
        <v>0</v>
      </c>
      <c r="G44" s="42">
        <f t="shared" si="14"/>
        <v>960</v>
      </c>
      <c r="H44" s="43">
        <v>960</v>
      </c>
      <c r="I44" s="43">
        <v>0</v>
      </c>
      <c r="J44" s="42">
        <f t="shared" si="15"/>
        <v>960</v>
      </c>
      <c r="K44" s="43">
        <v>960</v>
      </c>
      <c r="L44" s="43">
        <v>0</v>
      </c>
      <c r="M44" s="42">
        <f t="shared" si="16"/>
        <v>960</v>
      </c>
      <c r="N44" s="43">
        <v>960</v>
      </c>
      <c r="O44" s="43">
        <v>0</v>
      </c>
      <c r="P44" s="55"/>
    </row>
    <row r="45" spans="1:16" ht="28.5" customHeight="1">
      <c r="A45" s="27"/>
      <c r="B45" s="28"/>
      <c r="C45" s="12" t="s">
        <v>13</v>
      </c>
      <c r="D45" s="42">
        <f t="shared" si="13"/>
        <v>0</v>
      </c>
      <c r="E45" s="43">
        <v>0</v>
      </c>
      <c r="F45" s="43">
        <v>0</v>
      </c>
      <c r="G45" s="42">
        <f t="shared" si="14"/>
        <v>0</v>
      </c>
      <c r="H45" s="43">
        <v>0</v>
      </c>
      <c r="I45" s="43">
        <v>0</v>
      </c>
      <c r="J45" s="42">
        <f t="shared" si="15"/>
        <v>336</v>
      </c>
      <c r="K45" s="43">
        <v>280</v>
      </c>
      <c r="L45" s="43">
        <v>56</v>
      </c>
      <c r="M45" s="42">
        <f t="shared" si="16"/>
        <v>336</v>
      </c>
      <c r="N45" s="43">
        <v>280</v>
      </c>
      <c r="O45" s="43">
        <v>56</v>
      </c>
      <c r="P45" s="55"/>
    </row>
    <row r="46" spans="1:16" ht="28.5" customHeight="1">
      <c r="A46" s="27"/>
      <c r="B46" s="28"/>
      <c r="C46" s="12" t="s">
        <v>14</v>
      </c>
      <c r="D46" s="42">
        <f t="shared" si="13"/>
        <v>0</v>
      </c>
      <c r="E46" s="43">
        <v>0</v>
      </c>
      <c r="F46" s="43">
        <v>0</v>
      </c>
      <c r="G46" s="42">
        <f t="shared" si="14"/>
        <v>0</v>
      </c>
      <c r="H46" s="43">
        <v>0</v>
      </c>
      <c r="I46" s="43">
        <v>0</v>
      </c>
      <c r="J46" s="42">
        <f t="shared" si="15"/>
        <v>240</v>
      </c>
      <c r="K46" s="43">
        <v>200</v>
      </c>
      <c r="L46" s="43">
        <v>40</v>
      </c>
      <c r="M46" s="42">
        <f t="shared" si="16"/>
        <v>240</v>
      </c>
      <c r="N46" s="43">
        <v>200</v>
      </c>
      <c r="O46" s="43">
        <v>40</v>
      </c>
      <c r="P46" s="55"/>
    </row>
    <row r="47" spans="1:16" ht="28.5" customHeight="1">
      <c r="A47" s="27"/>
      <c r="B47" s="28"/>
      <c r="C47" s="12" t="s">
        <v>16</v>
      </c>
      <c r="D47" s="42">
        <f t="shared" si="13"/>
        <v>340</v>
      </c>
      <c r="E47" s="43">
        <v>250</v>
      </c>
      <c r="F47" s="43">
        <v>90</v>
      </c>
      <c r="G47" s="42">
        <f t="shared" si="14"/>
        <v>680</v>
      </c>
      <c r="H47" s="43">
        <v>500</v>
      </c>
      <c r="I47" s="43">
        <v>180</v>
      </c>
      <c r="J47" s="42">
        <f t="shared" si="15"/>
        <v>680</v>
      </c>
      <c r="K47" s="43">
        <v>500</v>
      </c>
      <c r="L47" s="43">
        <v>180</v>
      </c>
      <c r="M47" s="42">
        <f t="shared" si="16"/>
        <v>680</v>
      </c>
      <c r="N47" s="43">
        <v>500</v>
      </c>
      <c r="O47" s="43">
        <v>180</v>
      </c>
      <c r="P47" s="55"/>
    </row>
    <row r="48" spans="1:16" ht="28.5" customHeight="1">
      <c r="A48" s="27"/>
      <c r="B48" s="28"/>
      <c r="C48" s="12" t="s">
        <v>18</v>
      </c>
      <c r="D48" s="42">
        <f t="shared" si="13"/>
        <v>300</v>
      </c>
      <c r="E48" s="43">
        <v>250</v>
      </c>
      <c r="F48" s="43">
        <v>50</v>
      </c>
      <c r="G48" s="42">
        <f t="shared" si="14"/>
        <v>600</v>
      </c>
      <c r="H48" s="43">
        <v>500</v>
      </c>
      <c r="I48" s="43">
        <v>100</v>
      </c>
      <c r="J48" s="42">
        <f t="shared" si="15"/>
        <v>900</v>
      </c>
      <c r="K48" s="43">
        <v>750</v>
      </c>
      <c r="L48" s="43">
        <v>150</v>
      </c>
      <c r="M48" s="42">
        <f t="shared" si="16"/>
        <v>1200</v>
      </c>
      <c r="N48" s="43">
        <v>1000</v>
      </c>
      <c r="O48" s="43">
        <v>200</v>
      </c>
      <c r="P48" s="55"/>
    </row>
    <row r="49" spans="1:16" ht="28.5" customHeight="1">
      <c r="A49" s="27"/>
      <c r="B49" s="28"/>
      <c r="C49" s="12" t="s">
        <v>19</v>
      </c>
      <c r="D49" s="42">
        <f t="shared" si="13"/>
        <v>336</v>
      </c>
      <c r="E49" s="43">
        <v>280</v>
      </c>
      <c r="F49" s="43">
        <v>56</v>
      </c>
      <c r="G49" s="42">
        <f t="shared" si="14"/>
        <v>672</v>
      </c>
      <c r="H49" s="43">
        <v>560</v>
      </c>
      <c r="I49" s="43">
        <v>112</v>
      </c>
      <c r="J49" s="42">
        <f t="shared" si="15"/>
        <v>1008</v>
      </c>
      <c r="K49" s="43">
        <v>840</v>
      </c>
      <c r="L49" s="43">
        <v>168</v>
      </c>
      <c r="M49" s="42">
        <f t="shared" si="16"/>
        <v>1344</v>
      </c>
      <c r="N49" s="43">
        <v>1120</v>
      </c>
      <c r="O49" s="43">
        <v>224</v>
      </c>
      <c r="P49" s="55"/>
    </row>
    <row r="50" spans="1:16" ht="28.5" customHeight="1">
      <c r="A50" s="27"/>
      <c r="B50" s="28"/>
      <c r="C50" s="12" t="s">
        <v>128</v>
      </c>
      <c r="D50" s="42">
        <f t="shared" si="13"/>
        <v>958372</v>
      </c>
      <c r="E50" s="43">
        <v>686227</v>
      </c>
      <c r="F50" s="43">
        <v>272145</v>
      </c>
      <c r="G50" s="42">
        <f t="shared" si="14"/>
        <v>2040138</v>
      </c>
      <c r="H50" s="43">
        <v>1468634</v>
      </c>
      <c r="I50" s="43">
        <v>571504</v>
      </c>
      <c r="J50" s="42">
        <f t="shared" si="15"/>
        <v>2690137.9</v>
      </c>
      <c r="K50" s="43">
        <v>1968634</v>
      </c>
      <c r="L50" s="43">
        <v>721503.9</v>
      </c>
      <c r="M50" s="42">
        <f t="shared" si="16"/>
        <v>3114303.6</v>
      </c>
      <c r="N50" s="43">
        <v>2350311.9</v>
      </c>
      <c r="O50" s="43">
        <v>763991.70000000007</v>
      </c>
      <c r="P50" s="55"/>
    </row>
    <row r="51" spans="1:16" ht="28.5" customHeight="1">
      <c r="A51" s="27"/>
      <c r="B51" s="28"/>
      <c r="C51" s="10" t="s">
        <v>116</v>
      </c>
      <c r="D51" s="42">
        <f t="shared" si="13"/>
        <v>87472.8</v>
      </c>
      <c r="E51" s="43">
        <v>72894</v>
      </c>
      <c r="F51" s="43">
        <v>14578.8</v>
      </c>
      <c r="G51" s="42">
        <f t="shared" si="14"/>
        <v>204950.1</v>
      </c>
      <c r="H51" s="43">
        <v>172451</v>
      </c>
      <c r="I51" s="43">
        <v>32499.1</v>
      </c>
      <c r="J51" s="42">
        <f t="shared" si="15"/>
        <v>384187.4</v>
      </c>
      <c r="K51" s="43">
        <v>324347</v>
      </c>
      <c r="L51" s="43">
        <v>59840.399999999994</v>
      </c>
      <c r="M51" s="42">
        <f t="shared" si="16"/>
        <v>530795.4</v>
      </c>
      <c r="N51" s="43">
        <v>453135</v>
      </c>
      <c r="O51" s="43">
        <v>77660.399999999994</v>
      </c>
      <c r="P51" s="55"/>
    </row>
    <row r="52" spans="1:16" ht="60.75" customHeight="1">
      <c r="A52" s="27"/>
      <c r="B52" s="30">
        <v>31003</v>
      </c>
      <c r="C52" s="11" t="s">
        <v>129</v>
      </c>
      <c r="D52" s="79">
        <f>+E52+F52</f>
        <v>0</v>
      </c>
      <c r="E52" s="79">
        <f>+E56</f>
        <v>0</v>
      </c>
      <c r="F52" s="79">
        <f>+F56</f>
        <v>0</v>
      </c>
      <c r="G52" s="79">
        <f>+H52+I52</f>
        <v>932716</v>
      </c>
      <c r="H52" s="79">
        <f>+H56</f>
        <v>777263</v>
      </c>
      <c r="I52" s="79">
        <f>+I56</f>
        <v>155453</v>
      </c>
      <c r="J52" s="79">
        <f>+K52+L52</f>
        <v>2284414.9</v>
      </c>
      <c r="K52" s="79">
        <f>+K56</f>
        <v>1903654.4</v>
      </c>
      <c r="L52" s="79">
        <f>+L56</f>
        <v>380760.5</v>
      </c>
      <c r="M52" s="79">
        <f>+N52+O52</f>
        <v>3484414.9</v>
      </c>
      <c r="N52" s="79">
        <f>+N56</f>
        <v>2903654.3999999999</v>
      </c>
      <c r="O52" s="79">
        <f>+O56</f>
        <v>580760.5</v>
      </c>
      <c r="P52" s="55"/>
    </row>
    <row r="53" spans="1:16" ht="28.5" customHeight="1">
      <c r="A53" s="27"/>
      <c r="B53" s="28"/>
      <c r="C53" s="10" t="s">
        <v>6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55"/>
    </row>
    <row r="54" spans="1:16" ht="28.5" customHeight="1">
      <c r="A54" s="27"/>
      <c r="B54" s="28"/>
      <c r="C54" s="8" t="s">
        <v>25</v>
      </c>
      <c r="D54" s="39">
        <f>+E54+F54</f>
        <v>0</v>
      </c>
      <c r="E54" s="39">
        <f>+E52</f>
        <v>0</v>
      </c>
      <c r="F54" s="39">
        <f>+F52</f>
        <v>0</v>
      </c>
      <c r="G54" s="39">
        <f>+H54+I54</f>
        <v>932716</v>
      </c>
      <c r="H54" s="39">
        <f>+H52</f>
        <v>777263</v>
      </c>
      <c r="I54" s="39">
        <f>+I52</f>
        <v>155453</v>
      </c>
      <c r="J54" s="39">
        <f>+K54+L54</f>
        <v>2284414.9</v>
      </c>
      <c r="K54" s="39">
        <f>+K52</f>
        <v>1903654.4</v>
      </c>
      <c r="L54" s="39">
        <f>+L52</f>
        <v>380760.5</v>
      </c>
      <c r="M54" s="39">
        <f>+N54+O54</f>
        <v>3484414.9</v>
      </c>
      <c r="N54" s="39">
        <f>+N52</f>
        <v>2903654.3999999999</v>
      </c>
      <c r="O54" s="39">
        <f>+O52</f>
        <v>580760.5</v>
      </c>
      <c r="P54" s="55"/>
    </row>
    <row r="55" spans="1:16" ht="28.5" customHeight="1">
      <c r="A55" s="27"/>
      <c r="B55" s="28"/>
      <c r="C55" s="10" t="s">
        <v>7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55"/>
    </row>
    <row r="56" spans="1:16" ht="28.5" customHeight="1">
      <c r="A56" s="27"/>
      <c r="B56" s="28"/>
      <c r="C56" s="10" t="s">
        <v>22</v>
      </c>
      <c r="D56" s="43">
        <f>+E56+F56</f>
        <v>0</v>
      </c>
      <c r="E56" s="43">
        <f>+E57</f>
        <v>0</v>
      </c>
      <c r="F56" s="43">
        <f>+F57</f>
        <v>0</v>
      </c>
      <c r="G56" s="43">
        <f>+H56+I56</f>
        <v>932716</v>
      </c>
      <c r="H56" s="43">
        <f>+H57</f>
        <v>777263</v>
      </c>
      <c r="I56" s="43">
        <f>+I57</f>
        <v>155453</v>
      </c>
      <c r="J56" s="43">
        <f>+K56+L56</f>
        <v>2284414.9</v>
      </c>
      <c r="K56" s="43">
        <f>+K57</f>
        <v>1903654.4</v>
      </c>
      <c r="L56" s="43">
        <f>+L57</f>
        <v>380760.5</v>
      </c>
      <c r="M56" s="43">
        <f>+N56+O56</f>
        <v>3484414.9</v>
      </c>
      <c r="N56" s="43">
        <f>+N57</f>
        <v>2903654.3999999999</v>
      </c>
      <c r="O56" s="43">
        <f>+O57</f>
        <v>580760.5</v>
      </c>
      <c r="P56" s="55"/>
    </row>
    <row r="57" spans="1:16" ht="28.5" customHeight="1">
      <c r="A57" s="27"/>
      <c r="B57" s="28"/>
      <c r="C57" s="12" t="s">
        <v>33</v>
      </c>
      <c r="D57" s="43">
        <f>+E57+F57</f>
        <v>0</v>
      </c>
      <c r="E57" s="43">
        <v>0</v>
      </c>
      <c r="F57" s="43">
        <v>0</v>
      </c>
      <c r="G57" s="43">
        <f>+H57+I57</f>
        <v>932716</v>
      </c>
      <c r="H57" s="43">
        <v>777263</v>
      </c>
      <c r="I57" s="43">
        <v>155453</v>
      </c>
      <c r="J57" s="43">
        <f>+K57+L57</f>
        <v>2284414.9</v>
      </c>
      <c r="K57" s="43">
        <v>1903654.4</v>
      </c>
      <c r="L57" s="43">
        <v>380760.5</v>
      </c>
      <c r="M57" s="43">
        <f>+N57+O57</f>
        <v>3484414.9</v>
      </c>
      <c r="N57" s="43">
        <v>2903654.3999999999</v>
      </c>
      <c r="O57" s="43">
        <v>580760.5</v>
      </c>
      <c r="P57" s="55"/>
    </row>
    <row r="58" spans="1:16" ht="82.5" customHeight="1">
      <c r="A58" s="27"/>
      <c r="B58" s="30">
        <v>31004</v>
      </c>
      <c r="C58" s="11" t="s">
        <v>92</v>
      </c>
      <c r="D58" s="79">
        <f>+E58+F58</f>
        <v>1456154</v>
      </c>
      <c r="E58" s="79">
        <f>+E62</f>
        <v>1183178</v>
      </c>
      <c r="F58" s="79">
        <f>+F62</f>
        <v>272976</v>
      </c>
      <c r="G58" s="79">
        <f>+H58+I58</f>
        <v>1948160.2</v>
      </c>
      <c r="H58" s="79">
        <f>+H62</f>
        <v>1606792</v>
      </c>
      <c r="I58" s="79">
        <f>+I62</f>
        <v>341368.2</v>
      </c>
      <c r="J58" s="79">
        <f>+K58+L58</f>
        <v>2248829.9</v>
      </c>
      <c r="K58" s="79">
        <f>+K62</f>
        <v>1874016.7</v>
      </c>
      <c r="L58" s="79">
        <f>+L62</f>
        <v>374813.2</v>
      </c>
      <c r="M58" s="79">
        <f>+N58+O58</f>
        <v>2248829.9</v>
      </c>
      <c r="N58" s="79">
        <f>+N62</f>
        <v>1874016.7</v>
      </c>
      <c r="O58" s="79">
        <f>+O62</f>
        <v>374813.2</v>
      </c>
      <c r="P58" s="55"/>
    </row>
    <row r="59" spans="1:16" ht="28.5" customHeight="1">
      <c r="A59" s="27"/>
      <c r="B59" s="28"/>
      <c r="C59" s="10" t="s">
        <v>6</v>
      </c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55"/>
    </row>
    <row r="60" spans="1:16" ht="28.5" customHeight="1">
      <c r="A60" s="27"/>
      <c r="B60" s="28"/>
      <c r="C60" s="8" t="s">
        <v>25</v>
      </c>
      <c r="D60" s="39">
        <f>+E60+F60</f>
        <v>1456154</v>
      </c>
      <c r="E60" s="39">
        <f>+E58</f>
        <v>1183178</v>
      </c>
      <c r="F60" s="39">
        <f>+F58</f>
        <v>272976</v>
      </c>
      <c r="G60" s="39">
        <f>+H60+I60</f>
        <v>1948160.2</v>
      </c>
      <c r="H60" s="39">
        <f>+H58</f>
        <v>1606792</v>
      </c>
      <c r="I60" s="39">
        <f>+I58</f>
        <v>341368.2</v>
      </c>
      <c r="J60" s="39">
        <f>+K60+L60</f>
        <v>2248829.9</v>
      </c>
      <c r="K60" s="39">
        <f>+K58</f>
        <v>1874016.7</v>
      </c>
      <c r="L60" s="39">
        <f>+L58</f>
        <v>374813.2</v>
      </c>
      <c r="M60" s="39">
        <f>+N60+O60</f>
        <v>2248829.9</v>
      </c>
      <c r="N60" s="39">
        <f>+N58</f>
        <v>1874016.7</v>
      </c>
      <c r="O60" s="39">
        <f>+O58</f>
        <v>374813.2</v>
      </c>
      <c r="P60" s="55"/>
    </row>
    <row r="61" spans="1:16" ht="28.5" customHeight="1">
      <c r="A61" s="27"/>
      <c r="B61" s="28"/>
      <c r="C61" s="10" t="s">
        <v>7</v>
      </c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55"/>
    </row>
    <row r="62" spans="1:16" ht="28.5" customHeight="1">
      <c r="A62" s="27"/>
      <c r="B62" s="28"/>
      <c r="C62" s="10" t="s">
        <v>22</v>
      </c>
      <c r="D62" s="43">
        <f>+E62+F62</f>
        <v>1456154</v>
      </c>
      <c r="E62" s="43">
        <f>+E63</f>
        <v>1183178</v>
      </c>
      <c r="F62" s="43">
        <f>+F63</f>
        <v>272976</v>
      </c>
      <c r="G62" s="43">
        <f>+H62+I62</f>
        <v>1948160.2</v>
      </c>
      <c r="H62" s="43">
        <f>+H63</f>
        <v>1606792</v>
      </c>
      <c r="I62" s="43">
        <f>+I63</f>
        <v>341368.2</v>
      </c>
      <c r="J62" s="43">
        <f>+K62+L62</f>
        <v>2248829.9</v>
      </c>
      <c r="K62" s="43">
        <f>+K63</f>
        <v>1874016.7</v>
      </c>
      <c r="L62" s="43">
        <f>+L63</f>
        <v>374813.2</v>
      </c>
      <c r="M62" s="43">
        <f>+N62+O62</f>
        <v>2248829.9</v>
      </c>
      <c r="N62" s="43">
        <f>+N63</f>
        <v>1874016.7</v>
      </c>
      <c r="O62" s="43">
        <f>+O63</f>
        <v>374813.2</v>
      </c>
      <c r="P62" s="55"/>
    </row>
    <row r="63" spans="1:16" ht="28.5" customHeight="1">
      <c r="A63" s="27"/>
      <c r="B63" s="28"/>
      <c r="C63" s="12" t="s">
        <v>103</v>
      </c>
      <c r="D63" s="43">
        <f>+E63+F63</f>
        <v>1456154</v>
      </c>
      <c r="E63" s="43">
        <v>1183178</v>
      </c>
      <c r="F63" s="43">
        <v>272976</v>
      </c>
      <c r="G63" s="43">
        <f>+H63+I63</f>
        <v>1948160.2</v>
      </c>
      <c r="H63" s="43">
        <v>1606792</v>
      </c>
      <c r="I63" s="43">
        <v>341368.2</v>
      </c>
      <c r="J63" s="43">
        <f>+K63+L63</f>
        <v>2248829.9</v>
      </c>
      <c r="K63" s="43">
        <v>1874016.7</v>
      </c>
      <c r="L63" s="43">
        <v>374813.2</v>
      </c>
      <c r="M63" s="43">
        <f>+N63+O63</f>
        <v>2248829.9</v>
      </c>
      <c r="N63" s="43">
        <v>1874016.7</v>
      </c>
      <c r="O63" s="43">
        <v>374813.2</v>
      </c>
      <c r="P63" s="55"/>
    </row>
    <row r="64" spans="1:16" s="3" customFormat="1" ht="48" customHeight="1">
      <c r="A64" s="27"/>
      <c r="B64" s="28"/>
      <c r="C64" s="11" t="s">
        <v>113</v>
      </c>
      <c r="D64" s="43">
        <f t="shared" ref="D64:O64" si="17">+D65+D107+D141+D173+D277+D326</f>
        <v>14587296.900000002</v>
      </c>
      <c r="E64" s="43">
        <f t="shared" si="17"/>
        <v>11720951</v>
      </c>
      <c r="F64" s="43">
        <f t="shared" si="17"/>
        <v>2866345.9</v>
      </c>
      <c r="G64" s="43">
        <f t="shared" si="17"/>
        <v>31598983.600000001</v>
      </c>
      <c r="H64" s="43">
        <f t="shared" si="17"/>
        <v>24494107.799999997</v>
      </c>
      <c r="I64" s="43">
        <f t="shared" si="17"/>
        <v>7104875.8000000007</v>
      </c>
      <c r="J64" s="43">
        <f t="shared" si="17"/>
        <v>45156792.600000001</v>
      </c>
      <c r="K64" s="43">
        <f t="shared" si="17"/>
        <v>34501438.900000006</v>
      </c>
      <c r="L64" s="43">
        <f t="shared" si="17"/>
        <v>10655353.699999999</v>
      </c>
      <c r="M64" s="43">
        <f t="shared" si="17"/>
        <v>51296665.799999997</v>
      </c>
      <c r="N64" s="43">
        <f t="shared" si="17"/>
        <v>38739526.899999999</v>
      </c>
      <c r="O64" s="43">
        <f t="shared" si="17"/>
        <v>12557138.899999999</v>
      </c>
      <c r="P64" s="55"/>
    </row>
    <row r="65" spans="1:16" ht="28.5" customHeight="1">
      <c r="A65" s="31">
        <v>1019</v>
      </c>
      <c r="B65" s="28"/>
      <c r="C65" s="13" t="s">
        <v>23</v>
      </c>
      <c r="D65" s="43">
        <f t="shared" ref="D65:O65" si="18">+D67+D91+D99</f>
        <v>332288.60000000003</v>
      </c>
      <c r="E65" s="43">
        <f t="shared" si="18"/>
        <v>211457.59999999998</v>
      </c>
      <c r="F65" s="43">
        <f t="shared" si="18"/>
        <v>120831.00000000001</v>
      </c>
      <c r="G65" s="43">
        <f t="shared" si="18"/>
        <v>1224408.3999999999</v>
      </c>
      <c r="H65" s="43">
        <f t="shared" si="18"/>
        <v>862077.1</v>
      </c>
      <c r="I65" s="43">
        <f t="shared" si="18"/>
        <v>362331.3</v>
      </c>
      <c r="J65" s="43">
        <f t="shared" si="18"/>
        <v>1466003.9</v>
      </c>
      <c r="K65" s="43">
        <f t="shared" si="18"/>
        <v>1004823.2</v>
      </c>
      <c r="L65" s="43">
        <f t="shared" si="18"/>
        <v>461180.7</v>
      </c>
      <c r="M65" s="43">
        <f t="shared" si="18"/>
        <v>1698176.7</v>
      </c>
      <c r="N65" s="43">
        <f t="shared" si="18"/>
        <v>1141822.5</v>
      </c>
      <c r="O65" s="43">
        <f t="shared" si="18"/>
        <v>556354.19999999995</v>
      </c>
      <c r="P65" s="55"/>
    </row>
    <row r="66" spans="1:16" ht="28.5" customHeight="1">
      <c r="A66" s="27"/>
      <c r="B66" s="28"/>
      <c r="C66" s="10" t="s">
        <v>5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55"/>
    </row>
    <row r="67" spans="1:16" ht="58.5" customHeight="1">
      <c r="A67" s="27"/>
      <c r="B67" s="30">
        <v>11001</v>
      </c>
      <c r="C67" s="13" t="s">
        <v>24</v>
      </c>
      <c r="D67" s="79">
        <f>+E67+F67</f>
        <v>101221.10000000002</v>
      </c>
      <c r="E67" s="79">
        <f>+E71</f>
        <v>30366.3</v>
      </c>
      <c r="F67" s="79">
        <f t="shared" ref="F67:O67" si="19">+F71</f>
        <v>70854.800000000017</v>
      </c>
      <c r="G67" s="79">
        <f t="shared" si="19"/>
        <v>191574.1</v>
      </c>
      <c r="H67" s="79">
        <f t="shared" si="19"/>
        <v>57472.399999999994</v>
      </c>
      <c r="I67" s="79">
        <f t="shared" si="19"/>
        <v>134101.70000000001</v>
      </c>
      <c r="J67" s="79">
        <f t="shared" si="19"/>
        <v>281798.8</v>
      </c>
      <c r="K67" s="79">
        <f t="shared" si="19"/>
        <v>84539.799999999988</v>
      </c>
      <c r="L67" s="79">
        <f t="shared" si="19"/>
        <v>197259</v>
      </c>
      <c r="M67" s="79">
        <f t="shared" si="19"/>
        <v>373259.6</v>
      </c>
      <c r="N67" s="79">
        <f t="shared" si="19"/>
        <v>111977.90000000001</v>
      </c>
      <c r="O67" s="79">
        <f t="shared" si="19"/>
        <v>261281.69999999998</v>
      </c>
      <c r="P67" s="55"/>
    </row>
    <row r="68" spans="1:16" ht="28.5" customHeight="1">
      <c r="A68" s="27"/>
      <c r="B68" s="28"/>
      <c r="C68" s="10" t="s">
        <v>6</v>
      </c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55"/>
    </row>
    <row r="69" spans="1:16" ht="28.5" customHeight="1">
      <c r="A69" s="27"/>
      <c r="B69" s="28"/>
      <c r="C69" s="8" t="s">
        <v>120</v>
      </c>
      <c r="D69" s="39">
        <f>+E69+F69</f>
        <v>101221.10000000002</v>
      </c>
      <c r="E69" s="39">
        <f>+E67</f>
        <v>30366.3</v>
      </c>
      <c r="F69" s="39">
        <f t="shared" ref="F69:O69" si="20">+F67</f>
        <v>70854.800000000017</v>
      </c>
      <c r="G69" s="39">
        <f t="shared" si="20"/>
        <v>191574.1</v>
      </c>
      <c r="H69" s="39">
        <f t="shared" si="20"/>
        <v>57472.399999999994</v>
      </c>
      <c r="I69" s="39">
        <f t="shared" si="20"/>
        <v>134101.70000000001</v>
      </c>
      <c r="J69" s="39">
        <f t="shared" si="20"/>
        <v>281798.8</v>
      </c>
      <c r="K69" s="39">
        <f t="shared" si="20"/>
        <v>84539.799999999988</v>
      </c>
      <c r="L69" s="39">
        <f t="shared" si="20"/>
        <v>197259</v>
      </c>
      <c r="M69" s="39">
        <f t="shared" si="20"/>
        <v>373259.6</v>
      </c>
      <c r="N69" s="39">
        <f t="shared" si="20"/>
        <v>111977.90000000001</v>
      </c>
      <c r="O69" s="39">
        <f t="shared" si="20"/>
        <v>261281.69999999998</v>
      </c>
      <c r="P69" s="55"/>
    </row>
    <row r="70" spans="1:16" ht="28.5" customHeight="1">
      <c r="A70" s="27"/>
      <c r="B70" s="28"/>
      <c r="C70" s="10" t="s">
        <v>7</v>
      </c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55"/>
    </row>
    <row r="71" spans="1:16" ht="28.5" customHeight="1">
      <c r="A71" s="27"/>
      <c r="B71" s="28"/>
      <c r="C71" s="10" t="s">
        <v>8</v>
      </c>
      <c r="D71" s="43">
        <f>+E71+F71</f>
        <v>101221.10000000002</v>
      </c>
      <c r="E71" s="43">
        <f>SUM(E72:E90)</f>
        <v>30366.3</v>
      </c>
      <c r="F71" s="43">
        <f>SUM(F72:F90)</f>
        <v>70854.800000000017</v>
      </c>
      <c r="G71" s="43">
        <f>+H71+I71</f>
        <v>191574.1</v>
      </c>
      <c r="H71" s="43">
        <f>SUM(H72:H90)</f>
        <v>57472.399999999994</v>
      </c>
      <c r="I71" s="43">
        <f>SUM(I72:I90)</f>
        <v>134101.70000000001</v>
      </c>
      <c r="J71" s="43">
        <f>+K71+L71</f>
        <v>281798.8</v>
      </c>
      <c r="K71" s="43">
        <f>SUM(K72:K90)</f>
        <v>84539.799999999988</v>
      </c>
      <c r="L71" s="43">
        <f>SUM(L72:L90)</f>
        <v>197259</v>
      </c>
      <c r="M71" s="43">
        <f>+N71+O71</f>
        <v>373259.6</v>
      </c>
      <c r="N71" s="43">
        <f>SUM(N72:N90)</f>
        <v>111977.90000000001</v>
      </c>
      <c r="O71" s="43">
        <f>SUM(O72:O90)</f>
        <v>261281.69999999998</v>
      </c>
      <c r="P71" s="55"/>
    </row>
    <row r="72" spans="1:16" ht="28.5" customHeight="1">
      <c r="A72" s="27"/>
      <c r="B72" s="28"/>
      <c r="C72" s="12" t="s">
        <v>9</v>
      </c>
      <c r="D72" s="43">
        <f t="shared" ref="D72:D90" si="21">+E72+F72</f>
        <v>83371</v>
      </c>
      <c r="E72" s="43">
        <v>25011.3</v>
      </c>
      <c r="F72" s="43">
        <v>58359.7</v>
      </c>
      <c r="G72" s="43">
        <f t="shared" ref="G72:G90" si="22">+H72+I72</f>
        <v>166743</v>
      </c>
      <c r="H72" s="43">
        <v>50022.899999999994</v>
      </c>
      <c r="I72" s="43">
        <v>116720.1</v>
      </c>
      <c r="J72" s="43">
        <f t="shared" ref="J72:J90" si="23">+K72+L72</f>
        <v>250115</v>
      </c>
      <c r="K72" s="43">
        <v>75034.5</v>
      </c>
      <c r="L72" s="43">
        <v>175080.5</v>
      </c>
      <c r="M72" s="43">
        <f t="shared" ref="M72:M90" si="24">+N72+O72</f>
        <v>333487</v>
      </c>
      <c r="N72" s="43">
        <v>100046.1</v>
      </c>
      <c r="O72" s="43">
        <v>233440.9</v>
      </c>
      <c r="P72" s="55"/>
    </row>
    <row r="73" spans="1:16" ht="28.5" customHeight="1">
      <c r="A73" s="27"/>
      <c r="B73" s="28"/>
      <c r="C73" s="12" t="s">
        <v>26</v>
      </c>
      <c r="D73" s="43">
        <f t="shared" si="21"/>
        <v>30</v>
      </c>
      <c r="E73" s="43">
        <v>9</v>
      </c>
      <c r="F73" s="43">
        <v>21</v>
      </c>
      <c r="G73" s="43">
        <f t="shared" si="22"/>
        <v>30</v>
      </c>
      <c r="H73" s="43">
        <v>9</v>
      </c>
      <c r="I73" s="43">
        <v>21</v>
      </c>
      <c r="J73" s="43">
        <f t="shared" si="23"/>
        <v>30</v>
      </c>
      <c r="K73" s="43">
        <v>9</v>
      </c>
      <c r="L73" s="43">
        <v>21</v>
      </c>
      <c r="M73" s="43">
        <f t="shared" si="24"/>
        <v>30</v>
      </c>
      <c r="N73" s="43">
        <v>9</v>
      </c>
      <c r="O73" s="43">
        <v>21</v>
      </c>
      <c r="P73" s="55"/>
    </row>
    <row r="74" spans="1:16" ht="28.5" customHeight="1">
      <c r="A74" s="27"/>
      <c r="B74" s="28"/>
      <c r="C74" s="12" t="s">
        <v>27</v>
      </c>
      <c r="D74" s="43">
        <f t="shared" si="21"/>
        <v>1210.4000000000001</v>
      </c>
      <c r="E74" s="43">
        <v>363.1</v>
      </c>
      <c r="F74" s="43">
        <v>847.3</v>
      </c>
      <c r="G74" s="43">
        <f t="shared" si="22"/>
        <v>1664.3</v>
      </c>
      <c r="H74" s="43">
        <v>499.3</v>
      </c>
      <c r="I74" s="43">
        <v>1165</v>
      </c>
      <c r="J74" s="43">
        <f t="shared" si="23"/>
        <v>1966.9</v>
      </c>
      <c r="K74" s="43">
        <v>590.1</v>
      </c>
      <c r="L74" s="43">
        <v>1376.8</v>
      </c>
      <c r="M74" s="43">
        <f t="shared" si="24"/>
        <v>3026</v>
      </c>
      <c r="N74" s="43">
        <v>907.8</v>
      </c>
      <c r="O74" s="43">
        <v>2118.1999999999998</v>
      </c>
      <c r="P74" s="55"/>
    </row>
    <row r="75" spans="1:16" ht="28.5" customHeight="1">
      <c r="A75" s="27"/>
      <c r="B75" s="28"/>
      <c r="C75" s="12" t="s">
        <v>28</v>
      </c>
      <c r="D75" s="43">
        <f t="shared" si="21"/>
        <v>29.099999999999998</v>
      </c>
      <c r="E75" s="43">
        <v>8.6999999999999993</v>
      </c>
      <c r="F75" s="43">
        <v>20.399999999999999</v>
      </c>
      <c r="G75" s="43">
        <f t="shared" si="22"/>
        <v>58.199999999999996</v>
      </c>
      <c r="H75" s="43">
        <v>17.399999999999999</v>
      </c>
      <c r="I75" s="43">
        <v>40.799999999999997</v>
      </c>
      <c r="J75" s="43">
        <f t="shared" si="23"/>
        <v>87.3</v>
      </c>
      <c r="K75" s="43">
        <v>26.099999999999998</v>
      </c>
      <c r="L75" s="43">
        <v>61.199999999999996</v>
      </c>
      <c r="M75" s="43">
        <f t="shared" si="24"/>
        <v>116.39999999999999</v>
      </c>
      <c r="N75" s="43">
        <v>34.799999999999997</v>
      </c>
      <c r="O75" s="43">
        <v>81.599999999999994</v>
      </c>
      <c r="P75" s="55"/>
    </row>
    <row r="76" spans="1:16" ht="28.5" customHeight="1">
      <c r="A76" s="27"/>
      <c r="B76" s="28"/>
      <c r="C76" s="12" t="s">
        <v>10</v>
      </c>
      <c r="D76" s="43">
        <f t="shared" si="21"/>
        <v>317.7</v>
      </c>
      <c r="E76" s="43">
        <v>95.3</v>
      </c>
      <c r="F76" s="43">
        <v>222.4</v>
      </c>
      <c r="G76" s="43">
        <f t="shared" si="22"/>
        <v>635.4</v>
      </c>
      <c r="H76" s="43">
        <v>190.6</v>
      </c>
      <c r="I76" s="43">
        <v>444.8</v>
      </c>
      <c r="J76" s="43">
        <f t="shared" si="23"/>
        <v>953.1</v>
      </c>
      <c r="K76" s="43">
        <v>285.89999999999998</v>
      </c>
      <c r="L76" s="43">
        <v>667.2</v>
      </c>
      <c r="M76" s="43">
        <f t="shared" si="24"/>
        <v>1270.8</v>
      </c>
      <c r="N76" s="43">
        <v>381.2</v>
      </c>
      <c r="O76" s="43">
        <v>889.6</v>
      </c>
      <c r="P76" s="55"/>
    </row>
    <row r="77" spans="1:16" ht="28.5" customHeight="1">
      <c r="A77" s="27"/>
      <c r="B77" s="28"/>
      <c r="C77" s="12" t="s">
        <v>11</v>
      </c>
      <c r="D77" s="43">
        <f t="shared" si="21"/>
        <v>4838</v>
      </c>
      <c r="E77" s="43">
        <v>1451.4</v>
      </c>
      <c r="F77" s="43">
        <v>3386.6</v>
      </c>
      <c r="G77" s="43">
        <f t="shared" si="22"/>
        <v>4838</v>
      </c>
      <c r="H77" s="43">
        <v>1451.4</v>
      </c>
      <c r="I77" s="43">
        <v>3386.6</v>
      </c>
      <c r="J77" s="43">
        <f t="shared" si="23"/>
        <v>4838</v>
      </c>
      <c r="K77" s="43">
        <v>1451.4</v>
      </c>
      <c r="L77" s="43">
        <v>3386.6</v>
      </c>
      <c r="M77" s="43">
        <f t="shared" si="24"/>
        <v>4838</v>
      </c>
      <c r="N77" s="43">
        <v>1451.4</v>
      </c>
      <c r="O77" s="43">
        <v>3386.6</v>
      </c>
      <c r="P77" s="55"/>
    </row>
    <row r="78" spans="1:16" ht="28.5" customHeight="1">
      <c r="A78" s="27"/>
      <c r="B78" s="28"/>
      <c r="C78" s="12" t="s">
        <v>12</v>
      </c>
      <c r="D78" s="43">
        <f t="shared" si="21"/>
        <v>2612.6</v>
      </c>
      <c r="E78" s="43">
        <v>783.8</v>
      </c>
      <c r="F78" s="43">
        <v>1828.8</v>
      </c>
      <c r="G78" s="43">
        <f t="shared" si="22"/>
        <v>5225.2</v>
      </c>
      <c r="H78" s="43">
        <v>1567.6</v>
      </c>
      <c r="I78" s="43">
        <v>3657.6</v>
      </c>
      <c r="J78" s="43">
        <f t="shared" si="23"/>
        <v>7837.7999999999993</v>
      </c>
      <c r="K78" s="43">
        <v>2351.3999999999996</v>
      </c>
      <c r="L78" s="43">
        <v>5486.4</v>
      </c>
      <c r="M78" s="43">
        <f t="shared" si="24"/>
        <v>10450.4</v>
      </c>
      <c r="N78" s="43">
        <v>3135.2</v>
      </c>
      <c r="O78" s="43">
        <v>7315.2</v>
      </c>
      <c r="P78" s="55"/>
    </row>
    <row r="79" spans="1:16" ht="28.5" customHeight="1">
      <c r="A79" s="27"/>
      <c r="B79" s="28"/>
      <c r="C79" s="12" t="s">
        <v>29</v>
      </c>
      <c r="D79" s="43">
        <f t="shared" si="21"/>
        <v>848.7</v>
      </c>
      <c r="E79" s="43">
        <v>254.6</v>
      </c>
      <c r="F79" s="43">
        <v>594.1</v>
      </c>
      <c r="G79" s="43">
        <f t="shared" si="22"/>
        <v>1697.4</v>
      </c>
      <c r="H79" s="43">
        <v>509.2</v>
      </c>
      <c r="I79" s="43">
        <v>1188.2</v>
      </c>
      <c r="J79" s="43">
        <f t="shared" si="23"/>
        <v>2546.1000000000004</v>
      </c>
      <c r="K79" s="43">
        <v>763.8</v>
      </c>
      <c r="L79" s="43">
        <v>1782.3000000000002</v>
      </c>
      <c r="M79" s="43">
        <f t="shared" si="24"/>
        <v>3394.8</v>
      </c>
      <c r="N79" s="43">
        <v>1018.4</v>
      </c>
      <c r="O79" s="43">
        <v>2376.4</v>
      </c>
      <c r="P79" s="55"/>
    </row>
    <row r="80" spans="1:16" ht="28.5" customHeight="1">
      <c r="A80" s="27"/>
      <c r="B80" s="28"/>
      <c r="C80" s="12" t="s">
        <v>30</v>
      </c>
      <c r="D80" s="43">
        <f t="shared" si="21"/>
        <v>344</v>
      </c>
      <c r="E80" s="43">
        <v>103.2</v>
      </c>
      <c r="F80" s="43">
        <v>240.8</v>
      </c>
      <c r="G80" s="43">
        <f t="shared" si="22"/>
        <v>687</v>
      </c>
      <c r="H80" s="43">
        <v>206.2</v>
      </c>
      <c r="I80" s="43">
        <v>480.8</v>
      </c>
      <c r="J80" s="43">
        <f t="shared" si="23"/>
        <v>1031</v>
      </c>
      <c r="K80" s="43">
        <v>309.39999999999998</v>
      </c>
      <c r="L80" s="43">
        <v>721.6</v>
      </c>
      <c r="M80" s="43">
        <f t="shared" si="24"/>
        <v>1375</v>
      </c>
      <c r="N80" s="43">
        <v>412.59999999999997</v>
      </c>
      <c r="O80" s="43">
        <v>962.40000000000009</v>
      </c>
      <c r="P80" s="55"/>
    </row>
    <row r="81" spans="1:16" ht="28.5" customHeight="1">
      <c r="A81" s="27"/>
      <c r="B81" s="28"/>
      <c r="C81" s="12" t="s">
        <v>14</v>
      </c>
      <c r="D81" s="43">
        <f t="shared" si="21"/>
        <v>150</v>
      </c>
      <c r="E81" s="43">
        <v>45</v>
      </c>
      <c r="F81" s="43">
        <v>105</v>
      </c>
      <c r="G81" s="43">
        <f t="shared" si="22"/>
        <v>300</v>
      </c>
      <c r="H81" s="43">
        <v>90</v>
      </c>
      <c r="I81" s="43">
        <v>210</v>
      </c>
      <c r="J81" s="43">
        <f t="shared" si="23"/>
        <v>450</v>
      </c>
      <c r="K81" s="43">
        <v>135</v>
      </c>
      <c r="L81" s="43">
        <v>315</v>
      </c>
      <c r="M81" s="43">
        <f t="shared" si="24"/>
        <v>600</v>
      </c>
      <c r="N81" s="43">
        <v>180</v>
      </c>
      <c r="O81" s="43">
        <v>420</v>
      </c>
      <c r="P81" s="55"/>
    </row>
    <row r="82" spans="1:16" ht="28.5" customHeight="1">
      <c r="A82" s="27"/>
      <c r="B82" s="28"/>
      <c r="C82" s="12" t="s">
        <v>15</v>
      </c>
      <c r="D82" s="43">
        <f t="shared" si="21"/>
        <v>63</v>
      </c>
      <c r="E82" s="43">
        <v>18.899999999999999</v>
      </c>
      <c r="F82" s="43">
        <v>44.1</v>
      </c>
      <c r="G82" s="43">
        <f t="shared" si="22"/>
        <v>126</v>
      </c>
      <c r="H82" s="43">
        <v>37.799999999999997</v>
      </c>
      <c r="I82" s="43">
        <v>88.2</v>
      </c>
      <c r="J82" s="43">
        <f t="shared" si="23"/>
        <v>189</v>
      </c>
      <c r="K82" s="43">
        <v>56.699999999999996</v>
      </c>
      <c r="L82" s="43">
        <v>132.30000000000001</v>
      </c>
      <c r="M82" s="43">
        <f t="shared" si="24"/>
        <v>252</v>
      </c>
      <c r="N82" s="43">
        <v>75.599999999999994</v>
      </c>
      <c r="O82" s="43">
        <v>176.4</v>
      </c>
      <c r="P82" s="55"/>
    </row>
    <row r="83" spans="1:16" ht="28.5" customHeight="1">
      <c r="A83" s="27"/>
      <c r="B83" s="28"/>
      <c r="C83" s="12" t="s">
        <v>17</v>
      </c>
      <c r="D83" s="43">
        <f t="shared" si="21"/>
        <v>120</v>
      </c>
      <c r="E83" s="43">
        <v>36</v>
      </c>
      <c r="F83" s="43">
        <v>84</v>
      </c>
      <c r="G83" s="43">
        <f t="shared" si="22"/>
        <v>240</v>
      </c>
      <c r="H83" s="43">
        <v>72</v>
      </c>
      <c r="I83" s="43">
        <v>168</v>
      </c>
      <c r="J83" s="43">
        <f t="shared" si="23"/>
        <v>360</v>
      </c>
      <c r="K83" s="43">
        <v>108</v>
      </c>
      <c r="L83" s="43">
        <v>252</v>
      </c>
      <c r="M83" s="43">
        <f t="shared" si="24"/>
        <v>480</v>
      </c>
      <c r="N83" s="43">
        <v>144</v>
      </c>
      <c r="O83" s="43">
        <v>336</v>
      </c>
      <c r="P83" s="55"/>
    </row>
    <row r="84" spans="1:16" ht="34.5" customHeight="1">
      <c r="A84" s="27"/>
      <c r="B84" s="28"/>
      <c r="C84" s="12" t="s">
        <v>31</v>
      </c>
      <c r="D84" s="43">
        <f t="shared" si="21"/>
        <v>284</v>
      </c>
      <c r="E84" s="43">
        <v>85.2</v>
      </c>
      <c r="F84" s="43">
        <v>198.8</v>
      </c>
      <c r="G84" s="43">
        <f t="shared" si="22"/>
        <v>567</v>
      </c>
      <c r="H84" s="43">
        <v>170.2</v>
      </c>
      <c r="I84" s="43">
        <v>396.8</v>
      </c>
      <c r="J84" s="43">
        <f t="shared" si="23"/>
        <v>851</v>
      </c>
      <c r="K84" s="43">
        <v>255.39999999999998</v>
      </c>
      <c r="L84" s="43">
        <v>595.6</v>
      </c>
      <c r="M84" s="43">
        <f t="shared" si="24"/>
        <v>1135</v>
      </c>
      <c r="N84" s="43">
        <v>340.59999999999997</v>
      </c>
      <c r="O84" s="43">
        <v>794.40000000000009</v>
      </c>
      <c r="P84" s="55"/>
    </row>
    <row r="85" spans="1:16" ht="37.5" customHeight="1">
      <c r="A85" s="27"/>
      <c r="B85" s="28"/>
      <c r="C85" s="12" t="s">
        <v>18</v>
      </c>
      <c r="D85" s="43">
        <f t="shared" si="21"/>
        <v>800</v>
      </c>
      <c r="E85" s="43">
        <v>240</v>
      </c>
      <c r="F85" s="43">
        <v>560</v>
      </c>
      <c r="G85" s="43">
        <f t="shared" si="22"/>
        <v>1600</v>
      </c>
      <c r="H85" s="43">
        <v>480</v>
      </c>
      <c r="I85" s="43">
        <v>1120</v>
      </c>
      <c r="J85" s="43">
        <f t="shared" si="23"/>
        <v>2400</v>
      </c>
      <c r="K85" s="43">
        <v>720</v>
      </c>
      <c r="L85" s="43">
        <v>1680</v>
      </c>
      <c r="M85" s="43">
        <f t="shared" si="24"/>
        <v>3200</v>
      </c>
      <c r="N85" s="43">
        <v>960</v>
      </c>
      <c r="O85" s="43">
        <v>2240</v>
      </c>
      <c r="P85" s="55"/>
    </row>
    <row r="86" spans="1:16" ht="28.5" customHeight="1">
      <c r="A86" s="27"/>
      <c r="B86" s="28"/>
      <c r="C86" s="12" t="s">
        <v>19</v>
      </c>
      <c r="D86" s="43">
        <f t="shared" si="21"/>
        <v>200</v>
      </c>
      <c r="E86" s="43">
        <v>60</v>
      </c>
      <c r="F86" s="43">
        <v>140</v>
      </c>
      <c r="G86" s="43">
        <f t="shared" si="22"/>
        <v>600</v>
      </c>
      <c r="H86" s="43">
        <v>180</v>
      </c>
      <c r="I86" s="43">
        <v>420</v>
      </c>
      <c r="J86" s="43">
        <f t="shared" si="23"/>
        <v>1021</v>
      </c>
      <c r="K86" s="43">
        <v>306.3</v>
      </c>
      <c r="L86" s="43">
        <v>714.7</v>
      </c>
      <c r="M86" s="43">
        <f t="shared" si="24"/>
        <v>1684.0000000000002</v>
      </c>
      <c r="N86" s="43">
        <v>505.20000000000005</v>
      </c>
      <c r="O86" s="43">
        <v>1178.8000000000002</v>
      </c>
      <c r="P86" s="55"/>
    </row>
    <row r="87" spans="1:16" ht="28.5" customHeight="1">
      <c r="A87" s="27"/>
      <c r="B87" s="28"/>
      <c r="C87" s="12" t="s">
        <v>20</v>
      </c>
      <c r="D87" s="43">
        <f t="shared" si="21"/>
        <v>5362.6</v>
      </c>
      <c r="E87" s="43">
        <v>1608.8</v>
      </c>
      <c r="F87" s="43">
        <v>3753.8</v>
      </c>
      <c r="G87" s="43">
        <f t="shared" si="22"/>
        <v>5362.6</v>
      </c>
      <c r="H87" s="43">
        <v>1608.8</v>
      </c>
      <c r="I87" s="43">
        <v>3753.8</v>
      </c>
      <c r="J87" s="43">
        <f t="shared" si="23"/>
        <v>5362.6</v>
      </c>
      <c r="K87" s="43">
        <v>1608.8</v>
      </c>
      <c r="L87" s="43">
        <v>3753.8</v>
      </c>
      <c r="M87" s="43">
        <f t="shared" si="24"/>
        <v>5362.6</v>
      </c>
      <c r="N87" s="43">
        <v>1608.8</v>
      </c>
      <c r="O87" s="43">
        <v>3753.8</v>
      </c>
      <c r="P87" s="55"/>
    </row>
    <row r="88" spans="1:16" ht="28.5" customHeight="1">
      <c r="A88" s="27"/>
      <c r="B88" s="28"/>
      <c r="C88" s="12" t="s">
        <v>32</v>
      </c>
      <c r="D88" s="43">
        <f t="shared" si="21"/>
        <v>60</v>
      </c>
      <c r="E88" s="43">
        <v>18</v>
      </c>
      <c r="F88" s="43">
        <v>42</v>
      </c>
      <c r="G88" s="43">
        <f t="shared" si="22"/>
        <v>120</v>
      </c>
      <c r="H88" s="43">
        <v>36</v>
      </c>
      <c r="I88" s="43">
        <v>84</v>
      </c>
      <c r="J88" s="43">
        <f t="shared" si="23"/>
        <v>180</v>
      </c>
      <c r="K88" s="43">
        <v>54</v>
      </c>
      <c r="L88" s="43">
        <v>126</v>
      </c>
      <c r="M88" s="43">
        <f t="shared" si="24"/>
        <v>240</v>
      </c>
      <c r="N88" s="43">
        <v>72</v>
      </c>
      <c r="O88" s="43">
        <v>168</v>
      </c>
      <c r="P88" s="55"/>
    </row>
    <row r="89" spans="1:16" ht="40.5" customHeight="1">
      <c r="A89" s="27"/>
      <c r="B89" s="28"/>
      <c r="C89" s="12" t="s">
        <v>165</v>
      </c>
      <c r="D89" s="43">
        <f t="shared" si="21"/>
        <v>280</v>
      </c>
      <c r="E89" s="43">
        <v>84</v>
      </c>
      <c r="F89" s="43">
        <v>196</v>
      </c>
      <c r="G89" s="43">
        <f t="shared" si="22"/>
        <v>280</v>
      </c>
      <c r="H89" s="43">
        <v>84</v>
      </c>
      <c r="I89" s="43">
        <v>196</v>
      </c>
      <c r="J89" s="43">
        <f t="shared" si="23"/>
        <v>280</v>
      </c>
      <c r="K89" s="43">
        <v>84</v>
      </c>
      <c r="L89" s="43">
        <v>196</v>
      </c>
      <c r="M89" s="43">
        <f t="shared" si="24"/>
        <v>280</v>
      </c>
      <c r="N89" s="43">
        <v>84</v>
      </c>
      <c r="O89" s="43">
        <v>196</v>
      </c>
      <c r="P89" s="55"/>
    </row>
    <row r="90" spans="1:16" ht="28.5" customHeight="1">
      <c r="A90" s="27"/>
      <c r="B90" s="28"/>
      <c r="C90" s="12" t="s">
        <v>116</v>
      </c>
      <c r="D90" s="43">
        <f t="shared" si="21"/>
        <v>300</v>
      </c>
      <c r="E90" s="43">
        <v>90</v>
      </c>
      <c r="F90" s="43">
        <v>210</v>
      </c>
      <c r="G90" s="43">
        <f t="shared" si="22"/>
        <v>800</v>
      </c>
      <c r="H90" s="43">
        <v>240</v>
      </c>
      <c r="I90" s="43">
        <v>560</v>
      </c>
      <c r="J90" s="43">
        <f t="shared" si="23"/>
        <v>1300</v>
      </c>
      <c r="K90" s="43">
        <v>390</v>
      </c>
      <c r="L90" s="43">
        <v>910</v>
      </c>
      <c r="M90" s="43">
        <f t="shared" si="24"/>
        <v>2037.6000000000001</v>
      </c>
      <c r="N90" s="43">
        <v>611.20000000000005</v>
      </c>
      <c r="O90" s="43">
        <v>1426.4</v>
      </c>
      <c r="P90" s="55"/>
    </row>
    <row r="91" spans="1:16" ht="93.75" customHeight="1">
      <c r="A91" s="27"/>
      <c r="B91" s="30">
        <v>12001</v>
      </c>
      <c r="C91" s="11" t="s">
        <v>90</v>
      </c>
      <c r="D91" s="79">
        <f>+E91+F91</f>
        <v>231067.5</v>
      </c>
      <c r="E91" s="79">
        <f>+E95</f>
        <v>181091.3</v>
      </c>
      <c r="F91" s="79">
        <f>+F95</f>
        <v>49976.2</v>
      </c>
      <c r="G91" s="79">
        <f>+H91+I91</f>
        <v>948897.1</v>
      </c>
      <c r="H91" s="79">
        <f>+H95</f>
        <v>740003.6</v>
      </c>
      <c r="I91" s="79">
        <f>+I95</f>
        <v>208893.5</v>
      </c>
      <c r="J91" s="79">
        <f>+K91+L91</f>
        <v>948897.1</v>
      </c>
      <c r="K91" s="79">
        <f>+K95</f>
        <v>740003.6</v>
      </c>
      <c r="L91" s="79">
        <f>+L95</f>
        <v>208893.5</v>
      </c>
      <c r="M91" s="79">
        <f>+N91+O91</f>
        <v>948897.1</v>
      </c>
      <c r="N91" s="79">
        <f>+N95</f>
        <v>740003.6</v>
      </c>
      <c r="O91" s="79">
        <f>+O95</f>
        <v>208893.5</v>
      </c>
      <c r="P91" s="55"/>
    </row>
    <row r="92" spans="1:16" ht="28.5" customHeight="1">
      <c r="A92" s="27"/>
      <c r="B92" s="28"/>
      <c r="C92" s="10" t="s">
        <v>6</v>
      </c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55"/>
    </row>
    <row r="93" spans="1:16" ht="28.5" customHeight="1">
      <c r="A93" s="27"/>
      <c r="B93" s="28"/>
      <c r="C93" s="8" t="s">
        <v>120</v>
      </c>
      <c r="D93" s="39">
        <f>+E93+F93</f>
        <v>231067.5</v>
      </c>
      <c r="E93" s="39">
        <f>+E91</f>
        <v>181091.3</v>
      </c>
      <c r="F93" s="39">
        <f>+F91</f>
        <v>49976.2</v>
      </c>
      <c r="G93" s="39">
        <f>+H93+I93</f>
        <v>948897.1</v>
      </c>
      <c r="H93" s="39">
        <f>+H91</f>
        <v>740003.6</v>
      </c>
      <c r="I93" s="39">
        <f>+I91</f>
        <v>208893.5</v>
      </c>
      <c r="J93" s="39">
        <f>+K93+L93</f>
        <v>948897.1</v>
      </c>
      <c r="K93" s="39">
        <f>+K91</f>
        <v>740003.6</v>
      </c>
      <c r="L93" s="39">
        <f>+L91</f>
        <v>208893.5</v>
      </c>
      <c r="M93" s="39">
        <f>+N93+O93</f>
        <v>948897.1</v>
      </c>
      <c r="N93" s="39">
        <f>+N91</f>
        <v>740003.6</v>
      </c>
      <c r="O93" s="39">
        <f>+O91</f>
        <v>208893.5</v>
      </c>
      <c r="P93" s="55"/>
    </row>
    <row r="94" spans="1:16" ht="28.5" customHeight="1">
      <c r="A94" s="27"/>
      <c r="B94" s="28"/>
      <c r="C94" s="10" t="s">
        <v>7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55"/>
    </row>
    <row r="95" spans="1:16" ht="28.5" customHeight="1">
      <c r="A95" s="27"/>
      <c r="B95" s="28"/>
      <c r="C95" s="10" t="s">
        <v>22</v>
      </c>
      <c r="D95" s="42">
        <f>+E95+F95</f>
        <v>231067.5</v>
      </c>
      <c r="E95" s="81">
        <f>+E96+E97+E98</f>
        <v>181091.3</v>
      </c>
      <c r="F95" s="81">
        <f>+F96+F97+F98</f>
        <v>49976.2</v>
      </c>
      <c r="G95" s="42">
        <f>+H95+I95</f>
        <v>948897.1</v>
      </c>
      <c r="H95" s="81">
        <f>+H96+H97+H98</f>
        <v>740003.6</v>
      </c>
      <c r="I95" s="81">
        <f>+I96+I97+I98</f>
        <v>208893.5</v>
      </c>
      <c r="J95" s="42">
        <f>+K95+L95</f>
        <v>948897.1</v>
      </c>
      <c r="K95" s="81">
        <f>+K96+K97+K98</f>
        <v>740003.6</v>
      </c>
      <c r="L95" s="81">
        <f>+L96+L97+L98</f>
        <v>208893.5</v>
      </c>
      <c r="M95" s="42">
        <f>+N95+O95</f>
        <v>948897.1</v>
      </c>
      <c r="N95" s="81">
        <f>+N96+N97+N98</f>
        <v>740003.6</v>
      </c>
      <c r="O95" s="81">
        <f>+O96+O97+O98</f>
        <v>208893.5</v>
      </c>
      <c r="P95" s="55"/>
    </row>
    <row r="96" spans="1:16" ht="28.5" customHeight="1">
      <c r="A96" s="27"/>
      <c r="B96" s="28"/>
      <c r="C96" s="12" t="s">
        <v>33</v>
      </c>
      <c r="D96" s="42">
        <f t="shared" ref="D96:D98" si="25">+E96+F96</f>
        <v>149460</v>
      </c>
      <c r="E96" s="43">
        <v>118326</v>
      </c>
      <c r="F96" s="43">
        <v>31134</v>
      </c>
      <c r="G96" s="42">
        <f t="shared" ref="G96:G98" si="26">+H96+I96</f>
        <v>627047.19999999995</v>
      </c>
      <c r="H96" s="43">
        <v>489312.3</v>
      </c>
      <c r="I96" s="43">
        <v>137734.9</v>
      </c>
      <c r="J96" s="42">
        <f t="shared" ref="J96:J98" si="27">+K96+L96</f>
        <v>627047.19999999995</v>
      </c>
      <c r="K96" s="43">
        <v>489312.3</v>
      </c>
      <c r="L96" s="43">
        <v>137734.9</v>
      </c>
      <c r="M96" s="42">
        <f t="shared" ref="M96:M98" si="28">+N96+O96</f>
        <v>627047.19999999995</v>
      </c>
      <c r="N96" s="43">
        <v>489312.3</v>
      </c>
      <c r="O96" s="43">
        <v>137734.9</v>
      </c>
      <c r="P96" s="55"/>
    </row>
    <row r="97" spans="1:16" ht="28.5" customHeight="1">
      <c r="A97" s="27"/>
      <c r="B97" s="28"/>
      <c r="C97" s="12" t="s">
        <v>34</v>
      </c>
      <c r="D97" s="42">
        <f t="shared" si="25"/>
        <v>47500</v>
      </c>
      <c r="E97" s="43">
        <v>37500</v>
      </c>
      <c r="F97" s="43">
        <v>10000</v>
      </c>
      <c r="G97" s="42">
        <f t="shared" si="26"/>
        <v>268000</v>
      </c>
      <c r="H97" s="43">
        <v>210801.7</v>
      </c>
      <c r="I97" s="43">
        <v>57198.3</v>
      </c>
      <c r="J97" s="42">
        <f t="shared" si="27"/>
        <v>268000</v>
      </c>
      <c r="K97" s="43">
        <v>210801.7</v>
      </c>
      <c r="L97" s="43">
        <v>57198.3</v>
      </c>
      <c r="M97" s="42">
        <f t="shared" si="28"/>
        <v>268000</v>
      </c>
      <c r="N97" s="43">
        <v>210801.7</v>
      </c>
      <c r="O97" s="43">
        <v>57198.3</v>
      </c>
      <c r="P97" s="55"/>
    </row>
    <row r="98" spans="1:16" ht="28.5" customHeight="1">
      <c r="A98" s="27"/>
      <c r="B98" s="28"/>
      <c r="C98" s="12" t="s">
        <v>35</v>
      </c>
      <c r="D98" s="42">
        <f t="shared" si="25"/>
        <v>34107.5</v>
      </c>
      <c r="E98" s="43">
        <v>25265.3</v>
      </c>
      <c r="F98" s="43">
        <v>8842.2000000000007</v>
      </c>
      <c r="G98" s="42">
        <f t="shared" si="26"/>
        <v>53849.9</v>
      </c>
      <c r="H98" s="43">
        <v>39889.599999999999</v>
      </c>
      <c r="I98" s="43">
        <v>13960.300000000001</v>
      </c>
      <c r="J98" s="42">
        <f t="shared" si="27"/>
        <v>53849.9</v>
      </c>
      <c r="K98" s="43">
        <v>39889.599999999999</v>
      </c>
      <c r="L98" s="43">
        <v>13960.300000000001</v>
      </c>
      <c r="M98" s="42">
        <f t="shared" si="28"/>
        <v>53849.9</v>
      </c>
      <c r="N98" s="43">
        <v>39889.599999999999</v>
      </c>
      <c r="O98" s="43">
        <v>13960.300000000001</v>
      </c>
      <c r="P98" s="55"/>
    </row>
    <row r="99" spans="1:16" ht="93.75" customHeight="1">
      <c r="A99" s="27"/>
      <c r="B99" s="30">
        <v>12004</v>
      </c>
      <c r="C99" s="11" t="s">
        <v>157</v>
      </c>
      <c r="D99" s="79">
        <f>+E99+F99</f>
        <v>0</v>
      </c>
      <c r="E99" s="79">
        <f>+E103</f>
        <v>0</v>
      </c>
      <c r="F99" s="79">
        <f>+F103</f>
        <v>0</v>
      </c>
      <c r="G99" s="79">
        <f>+H99+I99</f>
        <v>83937.2</v>
      </c>
      <c r="H99" s="79">
        <f>+H103</f>
        <v>64601.1</v>
      </c>
      <c r="I99" s="79">
        <f>+I103</f>
        <v>19336.099999999999</v>
      </c>
      <c r="J99" s="79">
        <f>+K99+L99</f>
        <v>235308</v>
      </c>
      <c r="K99" s="79">
        <f>+K103</f>
        <v>180279.8</v>
      </c>
      <c r="L99" s="79">
        <f>+L103</f>
        <v>55028.2</v>
      </c>
      <c r="M99" s="79">
        <f>+N99+O99</f>
        <v>376020</v>
      </c>
      <c r="N99" s="79">
        <f>+N103</f>
        <v>289841</v>
      </c>
      <c r="O99" s="79">
        <f>+O103</f>
        <v>86179</v>
      </c>
      <c r="P99" s="55"/>
    </row>
    <row r="100" spans="1:16" ht="28.5" customHeight="1">
      <c r="A100" s="27"/>
      <c r="B100" s="28"/>
      <c r="C100" s="10" t="s">
        <v>6</v>
      </c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55"/>
    </row>
    <row r="101" spans="1:16" ht="28.5" customHeight="1">
      <c r="A101" s="27"/>
      <c r="B101" s="28"/>
      <c r="C101" s="8" t="s">
        <v>120</v>
      </c>
      <c r="D101" s="39">
        <f>+E101+F101</f>
        <v>0</v>
      </c>
      <c r="E101" s="39">
        <f>+E99</f>
        <v>0</v>
      </c>
      <c r="F101" s="39">
        <f>+F99</f>
        <v>0</v>
      </c>
      <c r="G101" s="39">
        <f>+H101+I101</f>
        <v>83937.2</v>
      </c>
      <c r="H101" s="39">
        <f>+H99</f>
        <v>64601.1</v>
      </c>
      <c r="I101" s="39">
        <f>+I99</f>
        <v>19336.099999999999</v>
      </c>
      <c r="J101" s="39">
        <f>+K101+L101</f>
        <v>235308</v>
      </c>
      <c r="K101" s="39">
        <f>+K99</f>
        <v>180279.8</v>
      </c>
      <c r="L101" s="39">
        <f>+L99</f>
        <v>55028.2</v>
      </c>
      <c r="M101" s="39">
        <f>+N101+O101</f>
        <v>376020</v>
      </c>
      <c r="N101" s="39">
        <f>+N99</f>
        <v>289841</v>
      </c>
      <c r="O101" s="39">
        <f>+O99</f>
        <v>86179</v>
      </c>
      <c r="P101" s="55"/>
    </row>
    <row r="102" spans="1:16" ht="28.5" customHeight="1">
      <c r="A102" s="27"/>
      <c r="B102" s="28"/>
      <c r="C102" s="10" t="s">
        <v>7</v>
      </c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55"/>
    </row>
    <row r="103" spans="1:16" ht="28.5" customHeight="1">
      <c r="A103" s="27"/>
      <c r="B103" s="28"/>
      <c r="C103" s="10" t="s">
        <v>22</v>
      </c>
      <c r="D103" s="42">
        <f>+E103+F103</f>
        <v>0</v>
      </c>
      <c r="E103" s="81">
        <f>+E104+E105+E106</f>
        <v>0</v>
      </c>
      <c r="F103" s="81">
        <f>+F104+F105+F106</f>
        <v>0</v>
      </c>
      <c r="G103" s="42">
        <f>+H103+I103</f>
        <v>83937.2</v>
      </c>
      <c r="H103" s="81">
        <f>+H104+H105+H106</f>
        <v>64601.1</v>
      </c>
      <c r="I103" s="81">
        <f>+I104+I105+I106</f>
        <v>19336.099999999999</v>
      </c>
      <c r="J103" s="42">
        <f>+K103+L103</f>
        <v>235308</v>
      </c>
      <c r="K103" s="81">
        <f>+K104+K105+K106</f>
        <v>180279.8</v>
      </c>
      <c r="L103" s="81">
        <f>+L104+L105+L106</f>
        <v>55028.2</v>
      </c>
      <c r="M103" s="42">
        <f>+N103+O103</f>
        <v>376020</v>
      </c>
      <c r="N103" s="81">
        <f>+N104+N105+N106</f>
        <v>289841</v>
      </c>
      <c r="O103" s="81">
        <f>+O104+O105+O106</f>
        <v>86179</v>
      </c>
      <c r="P103" s="55"/>
    </row>
    <row r="104" spans="1:16" ht="28.5" customHeight="1">
      <c r="A104" s="27"/>
      <c r="B104" s="28"/>
      <c r="C104" s="12" t="s">
        <v>33</v>
      </c>
      <c r="D104" s="42">
        <f t="shared" ref="D104:D106" si="29">+E104+F104</f>
        <v>0</v>
      </c>
      <c r="E104" s="43">
        <v>0</v>
      </c>
      <c r="F104" s="43">
        <v>0</v>
      </c>
      <c r="G104" s="42">
        <f t="shared" ref="G104:G106" si="30">+H104+I104</f>
        <v>74400</v>
      </c>
      <c r="H104" s="43">
        <v>57720</v>
      </c>
      <c r="I104" s="43">
        <v>16680</v>
      </c>
      <c r="J104" s="42">
        <f t="shared" ref="J104:J106" si="31">+K104+L104</f>
        <v>193440</v>
      </c>
      <c r="K104" s="43">
        <v>150072</v>
      </c>
      <c r="L104" s="43">
        <v>43368</v>
      </c>
      <c r="M104" s="42">
        <f t="shared" ref="M104:M106" si="32">+N104+O104</f>
        <v>294300</v>
      </c>
      <c r="N104" s="43">
        <v>230880</v>
      </c>
      <c r="O104" s="43">
        <v>63420</v>
      </c>
      <c r="P104" s="55"/>
    </row>
    <row r="105" spans="1:16" ht="28.5" customHeight="1">
      <c r="A105" s="27"/>
      <c r="B105" s="28"/>
      <c r="C105" s="12" t="s">
        <v>34</v>
      </c>
      <c r="D105" s="42">
        <f t="shared" si="29"/>
        <v>0</v>
      </c>
      <c r="E105" s="43">
        <v>0</v>
      </c>
      <c r="F105" s="43">
        <v>0</v>
      </c>
      <c r="G105" s="42">
        <f t="shared" si="30"/>
        <v>0</v>
      </c>
      <c r="H105" s="43">
        <v>0</v>
      </c>
      <c r="I105" s="43">
        <v>0</v>
      </c>
      <c r="J105" s="42">
        <f t="shared" si="31"/>
        <v>10000</v>
      </c>
      <c r="K105" s="43">
        <v>7215</v>
      </c>
      <c r="L105" s="43">
        <v>2785</v>
      </c>
      <c r="M105" s="42">
        <f t="shared" si="32"/>
        <v>20000</v>
      </c>
      <c r="N105" s="43">
        <v>14430</v>
      </c>
      <c r="O105" s="43">
        <v>5570</v>
      </c>
      <c r="P105" s="55"/>
    </row>
    <row r="106" spans="1:16" ht="28.5" customHeight="1">
      <c r="A106" s="27"/>
      <c r="B106" s="28"/>
      <c r="C106" s="12" t="s">
        <v>35</v>
      </c>
      <c r="D106" s="42">
        <f t="shared" si="29"/>
        <v>0</v>
      </c>
      <c r="E106" s="43">
        <v>0</v>
      </c>
      <c r="F106" s="43">
        <v>0</v>
      </c>
      <c r="G106" s="42">
        <f t="shared" si="30"/>
        <v>9537.2000000000007</v>
      </c>
      <c r="H106" s="43">
        <v>6881.1</v>
      </c>
      <c r="I106" s="43">
        <v>2656.1</v>
      </c>
      <c r="J106" s="42">
        <f t="shared" si="31"/>
        <v>31868.000000000004</v>
      </c>
      <c r="K106" s="43">
        <v>22992.800000000003</v>
      </c>
      <c r="L106" s="43">
        <v>8875.2000000000007</v>
      </c>
      <c r="M106" s="42">
        <f t="shared" si="32"/>
        <v>61720</v>
      </c>
      <c r="N106" s="43">
        <v>44531</v>
      </c>
      <c r="O106" s="43">
        <v>17189</v>
      </c>
      <c r="P106" s="55"/>
    </row>
    <row r="107" spans="1:16" s="3" customFormat="1" ht="28.5" customHeight="1">
      <c r="A107" s="31">
        <v>1157</v>
      </c>
      <c r="B107" s="28"/>
      <c r="C107" s="13" t="s">
        <v>36</v>
      </c>
      <c r="D107" s="44">
        <f>+D109+D116+D122+D129+D135</f>
        <v>3712532.1</v>
      </c>
      <c r="E107" s="44">
        <f t="shared" ref="E107:O107" si="33">+E109+E116+E122+E129+E135</f>
        <v>3085868.9</v>
      </c>
      <c r="F107" s="44">
        <f t="shared" si="33"/>
        <v>626663.19999999995</v>
      </c>
      <c r="G107" s="44">
        <f t="shared" si="33"/>
        <v>7533855.4000000004</v>
      </c>
      <c r="H107" s="44">
        <f t="shared" si="33"/>
        <v>5698279.2999999998</v>
      </c>
      <c r="I107" s="44">
        <f t="shared" si="33"/>
        <v>1835576.1</v>
      </c>
      <c r="J107" s="44">
        <f t="shared" si="33"/>
        <v>8896532.8000000007</v>
      </c>
      <c r="K107" s="44">
        <f t="shared" si="33"/>
        <v>6778528.6999999993</v>
      </c>
      <c r="L107" s="44">
        <f t="shared" si="33"/>
        <v>2118004.1</v>
      </c>
      <c r="M107" s="44">
        <f t="shared" si="33"/>
        <v>9396991.6999999993</v>
      </c>
      <c r="N107" s="44">
        <f t="shared" si="33"/>
        <v>7208336.7999999989</v>
      </c>
      <c r="O107" s="44">
        <f t="shared" si="33"/>
        <v>2188654.9</v>
      </c>
      <c r="P107" s="56"/>
    </row>
    <row r="108" spans="1:16" ht="28.5" customHeight="1">
      <c r="A108" s="27"/>
      <c r="B108" s="28"/>
      <c r="C108" s="10" t="s">
        <v>5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55"/>
    </row>
    <row r="109" spans="1:16" ht="58.5" customHeight="1">
      <c r="A109" s="27"/>
      <c r="B109" s="30">
        <v>12012</v>
      </c>
      <c r="C109" s="13" t="s">
        <v>107</v>
      </c>
      <c r="D109" s="79">
        <f>+E109+F109</f>
        <v>131956.70000000001</v>
      </c>
      <c r="E109" s="79">
        <f>+E113</f>
        <v>102306</v>
      </c>
      <c r="F109" s="79">
        <f>+F113</f>
        <v>29650.700000000004</v>
      </c>
      <c r="G109" s="79">
        <f>+H109+I109</f>
        <v>263913.40000000002</v>
      </c>
      <c r="H109" s="79">
        <f>+H113</f>
        <v>204612</v>
      </c>
      <c r="I109" s="79">
        <f>+I113</f>
        <v>59301.4</v>
      </c>
      <c r="J109" s="79">
        <f>+K109+L109</f>
        <v>395870.1</v>
      </c>
      <c r="K109" s="79">
        <f>+K113</f>
        <v>306918</v>
      </c>
      <c r="L109" s="79">
        <f>+L113</f>
        <v>88952.1</v>
      </c>
      <c r="M109" s="79">
        <f>+N109+O109</f>
        <v>527826.79999999993</v>
      </c>
      <c r="N109" s="79">
        <f>+N113</f>
        <v>409223.99999999994</v>
      </c>
      <c r="O109" s="79">
        <f>+O113</f>
        <v>118602.8</v>
      </c>
      <c r="P109" s="55"/>
    </row>
    <row r="110" spans="1:16" ht="28.5" customHeight="1">
      <c r="A110" s="27"/>
      <c r="B110" s="28"/>
      <c r="C110" s="10" t="s">
        <v>6</v>
      </c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55"/>
    </row>
    <row r="111" spans="1:16" ht="28.5" customHeight="1">
      <c r="A111" s="27"/>
      <c r="B111" s="28"/>
      <c r="C111" s="8" t="s">
        <v>120</v>
      </c>
      <c r="D111" s="39">
        <f>+E111+F111</f>
        <v>131956.70000000001</v>
      </c>
      <c r="E111" s="39">
        <f>+E109</f>
        <v>102306</v>
      </c>
      <c r="F111" s="39">
        <f>+F109</f>
        <v>29650.700000000004</v>
      </c>
      <c r="G111" s="39">
        <f>+H111+I111</f>
        <v>263913.40000000002</v>
      </c>
      <c r="H111" s="39">
        <f>+H109</f>
        <v>204612</v>
      </c>
      <c r="I111" s="39">
        <f>+I109</f>
        <v>59301.4</v>
      </c>
      <c r="J111" s="39">
        <f>+K111+L111</f>
        <v>395870.1</v>
      </c>
      <c r="K111" s="39">
        <f>+K109</f>
        <v>306918</v>
      </c>
      <c r="L111" s="39">
        <f>+L109</f>
        <v>88952.1</v>
      </c>
      <c r="M111" s="39">
        <f>+N111+O111</f>
        <v>527826.79999999993</v>
      </c>
      <c r="N111" s="39">
        <f>+N109</f>
        <v>409223.99999999994</v>
      </c>
      <c r="O111" s="39">
        <f>+O109</f>
        <v>118602.8</v>
      </c>
      <c r="P111" s="55"/>
    </row>
    <row r="112" spans="1:16" ht="28.5" customHeight="1">
      <c r="A112" s="27"/>
      <c r="B112" s="28"/>
      <c r="C112" s="10" t="s">
        <v>7</v>
      </c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55"/>
    </row>
    <row r="113" spans="1:16" ht="28.5" customHeight="1">
      <c r="A113" s="27"/>
      <c r="B113" s="28"/>
      <c r="C113" s="10" t="s">
        <v>8</v>
      </c>
      <c r="D113" s="42">
        <f>+E113+F113</f>
        <v>131956.70000000001</v>
      </c>
      <c r="E113" s="42">
        <f>+E114+E115</f>
        <v>102306</v>
      </c>
      <c r="F113" s="42">
        <f>+F114+F115</f>
        <v>29650.700000000004</v>
      </c>
      <c r="G113" s="42">
        <f>+H113+I113</f>
        <v>263913.40000000002</v>
      </c>
      <c r="H113" s="42">
        <f>+H114+H115</f>
        <v>204612</v>
      </c>
      <c r="I113" s="42">
        <f>+I114+I115</f>
        <v>59301.4</v>
      </c>
      <c r="J113" s="42">
        <f>+K113+L113</f>
        <v>395870.1</v>
      </c>
      <c r="K113" s="42">
        <f>+K114+K115</f>
        <v>306918</v>
      </c>
      <c r="L113" s="42">
        <f>+L114+L115</f>
        <v>88952.1</v>
      </c>
      <c r="M113" s="42">
        <f>+N113+O113</f>
        <v>527826.79999999993</v>
      </c>
      <c r="N113" s="42">
        <f>+N114+N115</f>
        <v>409223.99999999994</v>
      </c>
      <c r="O113" s="42">
        <f>+O114+O115</f>
        <v>118602.8</v>
      </c>
      <c r="P113" s="55"/>
    </row>
    <row r="114" spans="1:16" ht="28.5" customHeight="1">
      <c r="A114" s="27"/>
      <c r="B114" s="28"/>
      <c r="C114" s="12" t="s">
        <v>9</v>
      </c>
      <c r="D114" s="42">
        <f t="shared" ref="D114:D115" si="34">+E114+F114</f>
        <v>21754</v>
      </c>
      <c r="E114" s="43">
        <v>16934.099999999999</v>
      </c>
      <c r="F114" s="43">
        <v>4819.8999999999996</v>
      </c>
      <c r="G114" s="42">
        <f t="shared" ref="G114:G115" si="35">+H114+I114</f>
        <v>44196.799999999996</v>
      </c>
      <c r="H114" s="43">
        <v>34168.199999999997</v>
      </c>
      <c r="I114" s="43">
        <v>10028.599999999999</v>
      </c>
      <c r="J114" s="42">
        <f t="shared" ref="J114:J115" si="36">+K114+L114</f>
        <v>65950.799999999988</v>
      </c>
      <c r="K114" s="43">
        <v>51102.299999999996</v>
      </c>
      <c r="L114" s="43">
        <v>14848.499999999998</v>
      </c>
      <c r="M114" s="42">
        <f t="shared" ref="M114:M115" si="37">+N114+O114</f>
        <v>94953.299999999988</v>
      </c>
      <c r="N114" s="43">
        <v>73678.299999999988</v>
      </c>
      <c r="O114" s="43">
        <v>21275</v>
      </c>
      <c r="P114" s="55"/>
    </row>
    <row r="115" spans="1:16" ht="28.5" customHeight="1">
      <c r="A115" s="27"/>
      <c r="B115" s="28"/>
      <c r="C115" s="12" t="s">
        <v>116</v>
      </c>
      <c r="D115" s="42">
        <f t="shared" si="34"/>
        <v>110202.7</v>
      </c>
      <c r="E115" s="43">
        <v>85371.9</v>
      </c>
      <c r="F115" s="43">
        <v>24830.800000000003</v>
      </c>
      <c r="G115" s="42">
        <f t="shared" si="35"/>
        <v>219716.59999999998</v>
      </c>
      <c r="H115" s="43">
        <v>170443.8</v>
      </c>
      <c r="I115" s="43">
        <v>49272.800000000003</v>
      </c>
      <c r="J115" s="42">
        <f t="shared" si="36"/>
        <v>329919.3</v>
      </c>
      <c r="K115" s="43">
        <v>255815.69999999998</v>
      </c>
      <c r="L115" s="43">
        <v>74103.600000000006</v>
      </c>
      <c r="M115" s="42">
        <f t="shared" si="37"/>
        <v>432873.49999999994</v>
      </c>
      <c r="N115" s="43">
        <v>335545.69999999995</v>
      </c>
      <c r="O115" s="43">
        <v>97327.8</v>
      </c>
      <c r="P115" s="55"/>
    </row>
    <row r="116" spans="1:16" ht="62.25" customHeight="1">
      <c r="A116" s="27"/>
      <c r="B116" s="30">
        <v>12020</v>
      </c>
      <c r="C116" s="13" t="s">
        <v>114</v>
      </c>
      <c r="D116" s="79">
        <f>+E116+F116</f>
        <v>0</v>
      </c>
      <c r="E116" s="79">
        <f>+E120</f>
        <v>0</v>
      </c>
      <c r="F116" s="79">
        <f>+F120</f>
        <v>0</v>
      </c>
      <c r="G116" s="79">
        <f>+H116+I116</f>
        <v>324958.09999999998</v>
      </c>
      <c r="H116" s="79">
        <f>+H120</f>
        <v>229990.39999999999</v>
      </c>
      <c r="I116" s="79">
        <f>+I120</f>
        <v>94967.7</v>
      </c>
      <c r="J116" s="79">
        <f>+K116+L116</f>
        <v>855403.4</v>
      </c>
      <c r="K116" s="79">
        <f>+K120</f>
        <v>624370.9</v>
      </c>
      <c r="L116" s="79">
        <f>+L120</f>
        <v>231032.5</v>
      </c>
      <c r="M116" s="79">
        <f>+N116+O116</f>
        <v>855403.4</v>
      </c>
      <c r="N116" s="79">
        <f>+N120</f>
        <v>624370.9</v>
      </c>
      <c r="O116" s="79">
        <f>+O120</f>
        <v>231032.5</v>
      </c>
      <c r="P116" s="55"/>
    </row>
    <row r="117" spans="1:16" ht="28.5" customHeight="1">
      <c r="A117" s="27"/>
      <c r="B117" s="28"/>
      <c r="C117" s="10" t="s">
        <v>6</v>
      </c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55"/>
    </row>
    <row r="118" spans="1:16" ht="28.5" customHeight="1">
      <c r="A118" s="27"/>
      <c r="B118" s="28"/>
      <c r="C118" s="8" t="s">
        <v>120</v>
      </c>
      <c r="D118" s="39">
        <f>+E118+F118</f>
        <v>0</v>
      </c>
      <c r="E118" s="39">
        <f>+E116</f>
        <v>0</v>
      </c>
      <c r="F118" s="39">
        <f>+F116</f>
        <v>0</v>
      </c>
      <c r="G118" s="39">
        <f>+H118+I118</f>
        <v>324958.09999999998</v>
      </c>
      <c r="H118" s="39">
        <f>+H116</f>
        <v>229990.39999999999</v>
      </c>
      <c r="I118" s="39">
        <f>+I116</f>
        <v>94967.7</v>
      </c>
      <c r="J118" s="39">
        <f>+K118+L118</f>
        <v>855403.4</v>
      </c>
      <c r="K118" s="39">
        <f>+K116</f>
        <v>624370.9</v>
      </c>
      <c r="L118" s="39">
        <f>+L116</f>
        <v>231032.5</v>
      </c>
      <c r="M118" s="39">
        <f>+N118+O118</f>
        <v>855403.4</v>
      </c>
      <c r="N118" s="39">
        <f>+N116</f>
        <v>624370.9</v>
      </c>
      <c r="O118" s="39">
        <f>+O116</f>
        <v>231032.5</v>
      </c>
      <c r="P118" s="55"/>
    </row>
    <row r="119" spans="1:16" ht="28.5" customHeight="1">
      <c r="A119" s="27"/>
      <c r="B119" s="28"/>
      <c r="C119" s="10" t="s">
        <v>7</v>
      </c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55"/>
    </row>
    <row r="120" spans="1:16" ht="28.5" customHeight="1">
      <c r="A120" s="27"/>
      <c r="B120" s="28"/>
      <c r="C120" s="10" t="s">
        <v>22</v>
      </c>
      <c r="D120" s="43">
        <f>+E120+F120</f>
        <v>0</v>
      </c>
      <c r="E120" s="43">
        <f>+E121</f>
        <v>0</v>
      </c>
      <c r="F120" s="43">
        <f>+F121</f>
        <v>0</v>
      </c>
      <c r="G120" s="43">
        <f>+H120+I120</f>
        <v>324958.09999999998</v>
      </c>
      <c r="H120" s="43">
        <f>+H121</f>
        <v>229990.39999999999</v>
      </c>
      <c r="I120" s="43">
        <f>+I121</f>
        <v>94967.7</v>
      </c>
      <c r="J120" s="43">
        <f>+K120+L120</f>
        <v>855403.4</v>
      </c>
      <c r="K120" s="43">
        <f>+K121</f>
        <v>624370.9</v>
      </c>
      <c r="L120" s="43">
        <f>+L121</f>
        <v>231032.5</v>
      </c>
      <c r="M120" s="43">
        <f>+N120+O120</f>
        <v>855403.4</v>
      </c>
      <c r="N120" s="43">
        <f>+N121</f>
        <v>624370.9</v>
      </c>
      <c r="O120" s="43">
        <f>+O121</f>
        <v>231032.5</v>
      </c>
      <c r="P120" s="55"/>
    </row>
    <row r="121" spans="1:16" ht="28.5" customHeight="1">
      <c r="A121" s="27"/>
      <c r="B121" s="28"/>
      <c r="C121" s="12" t="s">
        <v>33</v>
      </c>
      <c r="D121" s="43">
        <f>+E121+F121</f>
        <v>0</v>
      </c>
      <c r="E121" s="43">
        <v>0</v>
      </c>
      <c r="F121" s="43">
        <v>0</v>
      </c>
      <c r="G121" s="43">
        <f>+H121+I121</f>
        <v>324958.09999999998</v>
      </c>
      <c r="H121" s="43">
        <v>229990.39999999999</v>
      </c>
      <c r="I121" s="43">
        <v>94967.7</v>
      </c>
      <c r="J121" s="43">
        <f>+K121+L121</f>
        <v>855403.4</v>
      </c>
      <c r="K121" s="43">
        <v>624370.9</v>
      </c>
      <c r="L121" s="43">
        <v>231032.5</v>
      </c>
      <c r="M121" s="43">
        <f>+N121+O121</f>
        <v>855403.4</v>
      </c>
      <c r="N121" s="43">
        <v>624370.9</v>
      </c>
      <c r="O121" s="43">
        <v>231032.5</v>
      </c>
      <c r="P121" s="55"/>
    </row>
    <row r="122" spans="1:16" ht="66" customHeight="1">
      <c r="A122" s="27"/>
      <c r="B122" s="30">
        <v>12013</v>
      </c>
      <c r="C122" s="13" t="s">
        <v>108</v>
      </c>
      <c r="D122" s="79">
        <f>+E122+F122</f>
        <v>192300</v>
      </c>
      <c r="E122" s="79">
        <f>+E126</f>
        <v>160000</v>
      </c>
      <c r="F122" s="79">
        <f>+F126</f>
        <v>32300</v>
      </c>
      <c r="G122" s="79">
        <f>+H122+I122</f>
        <v>384300</v>
      </c>
      <c r="H122" s="79">
        <f>+H126</f>
        <v>320000</v>
      </c>
      <c r="I122" s="79">
        <f>+I126</f>
        <v>64300</v>
      </c>
      <c r="J122" s="79">
        <f>+K122+L122</f>
        <v>576300</v>
      </c>
      <c r="K122" s="79">
        <f>+K126</f>
        <v>480000</v>
      </c>
      <c r="L122" s="79">
        <f>+L126</f>
        <v>96300</v>
      </c>
      <c r="M122" s="79">
        <f>+N122+O122</f>
        <v>741491.9</v>
      </c>
      <c r="N122" s="79">
        <f>+N126</f>
        <v>638076.9</v>
      </c>
      <c r="O122" s="79">
        <f>+O126</f>
        <v>103415</v>
      </c>
      <c r="P122" s="55"/>
    </row>
    <row r="123" spans="1:16" ht="28.5" customHeight="1">
      <c r="A123" s="27"/>
      <c r="B123" s="28"/>
      <c r="C123" s="10" t="s">
        <v>6</v>
      </c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55"/>
    </row>
    <row r="124" spans="1:16" ht="28.5" customHeight="1">
      <c r="A124" s="27"/>
      <c r="B124" s="28"/>
      <c r="C124" s="8" t="s">
        <v>120</v>
      </c>
      <c r="D124" s="39">
        <f>+E124+F124</f>
        <v>192300</v>
      </c>
      <c r="E124" s="39">
        <f>+E122</f>
        <v>160000</v>
      </c>
      <c r="F124" s="39">
        <f>+F122</f>
        <v>32300</v>
      </c>
      <c r="G124" s="39">
        <f>+H124+I124</f>
        <v>384300</v>
      </c>
      <c r="H124" s="39">
        <f>+H122</f>
        <v>320000</v>
      </c>
      <c r="I124" s="39">
        <f>+I122</f>
        <v>64300</v>
      </c>
      <c r="J124" s="39">
        <f>+K124+L124</f>
        <v>576300</v>
      </c>
      <c r="K124" s="39">
        <f>+K122</f>
        <v>480000</v>
      </c>
      <c r="L124" s="39">
        <f>+L122</f>
        <v>96300</v>
      </c>
      <c r="M124" s="39">
        <f>+N124+O124</f>
        <v>741491.9</v>
      </c>
      <c r="N124" s="39">
        <f>+N122</f>
        <v>638076.9</v>
      </c>
      <c r="O124" s="39">
        <f>+O122</f>
        <v>103415</v>
      </c>
      <c r="P124" s="55"/>
    </row>
    <row r="125" spans="1:16" ht="42.75" customHeight="1">
      <c r="A125" s="27"/>
      <c r="B125" s="28"/>
      <c r="C125" s="10" t="s">
        <v>7</v>
      </c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55"/>
    </row>
    <row r="126" spans="1:16" ht="28.5" customHeight="1">
      <c r="A126" s="27"/>
      <c r="B126" s="28"/>
      <c r="C126" s="10" t="s">
        <v>8</v>
      </c>
      <c r="D126" s="42">
        <f>+E126+F126</f>
        <v>192300</v>
      </c>
      <c r="E126" s="42">
        <f>+E127+E128</f>
        <v>160000</v>
      </c>
      <c r="F126" s="42">
        <f>+F127+F128</f>
        <v>32300</v>
      </c>
      <c r="G126" s="42">
        <f>+H126+I126</f>
        <v>384300</v>
      </c>
      <c r="H126" s="42">
        <f>+H127+H128</f>
        <v>320000</v>
      </c>
      <c r="I126" s="42">
        <f>+I127+I128</f>
        <v>64300</v>
      </c>
      <c r="J126" s="42">
        <f>+K126+L126</f>
        <v>576300</v>
      </c>
      <c r="K126" s="42">
        <f>+K127+K128</f>
        <v>480000</v>
      </c>
      <c r="L126" s="42">
        <f>+L127+L128</f>
        <v>96300</v>
      </c>
      <c r="M126" s="42">
        <f>+N126+O126</f>
        <v>741491.9</v>
      </c>
      <c r="N126" s="42">
        <f>+N127+N128</f>
        <v>638076.9</v>
      </c>
      <c r="O126" s="42">
        <f>+O127+O128</f>
        <v>103415</v>
      </c>
      <c r="P126" s="55"/>
    </row>
    <row r="127" spans="1:16" ht="28.5" customHeight="1">
      <c r="A127" s="27"/>
      <c r="B127" s="28"/>
      <c r="C127" s="12" t="s">
        <v>165</v>
      </c>
      <c r="D127" s="42">
        <f t="shared" ref="D127:D128" si="38">+E127+F127</f>
        <v>300</v>
      </c>
      <c r="E127" s="43">
        <v>0</v>
      </c>
      <c r="F127" s="43">
        <v>300</v>
      </c>
      <c r="G127" s="42">
        <f t="shared" ref="G127:G128" si="39">+H127+I127</f>
        <v>300</v>
      </c>
      <c r="H127" s="43">
        <v>0</v>
      </c>
      <c r="I127" s="43">
        <v>300</v>
      </c>
      <c r="J127" s="42">
        <f t="shared" ref="J127:J128" si="40">+K127+L127</f>
        <v>300</v>
      </c>
      <c r="K127" s="43">
        <v>0</v>
      </c>
      <c r="L127" s="43">
        <v>300</v>
      </c>
      <c r="M127" s="42">
        <f t="shared" ref="M127:M128" si="41">+N127+O127</f>
        <v>300</v>
      </c>
      <c r="N127" s="43">
        <v>0</v>
      </c>
      <c r="O127" s="43">
        <v>300</v>
      </c>
      <c r="P127" s="55"/>
    </row>
    <row r="128" spans="1:16" ht="28.5" customHeight="1">
      <c r="A128" s="27"/>
      <c r="B128" s="28"/>
      <c r="C128" s="10" t="s">
        <v>116</v>
      </c>
      <c r="D128" s="42">
        <f t="shared" si="38"/>
        <v>192000</v>
      </c>
      <c r="E128" s="43">
        <v>160000</v>
      </c>
      <c r="F128" s="43">
        <v>32000</v>
      </c>
      <c r="G128" s="42">
        <f t="shared" si="39"/>
        <v>384000</v>
      </c>
      <c r="H128" s="43">
        <v>320000</v>
      </c>
      <c r="I128" s="43">
        <v>64000</v>
      </c>
      <c r="J128" s="42">
        <f t="shared" si="40"/>
        <v>576000</v>
      </c>
      <c r="K128" s="43">
        <v>480000</v>
      </c>
      <c r="L128" s="43">
        <v>96000</v>
      </c>
      <c r="M128" s="42">
        <f t="shared" si="41"/>
        <v>741191.9</v>
      </c>
      <c r="N128" s="43">
        <v>638076.9</v>
      </c>
      <c r="O128" s="43">
        <v>103115</v>
      </c>
      <c r="P128" s="55"/>
    </row>
    <row r="129" spans="1:16" ht="67.5" customHeight="1">
      <c r="A129" s="27"/>
      <c r="B129" s="30">
        <v>12021</v>
      </c>
      <c r="C129" s="13" t="s">
        <v>115</v>
      </c>
      <c r="D129" s="79">
        <f>+E129+F129</f>
        <v>2880000</v>
      </c>
      <c r="E129" s="79">
        <f>+E133</f>
        <v>2400000</v>
      </c>
      <c r="F129" s="79">
        <f>+F133</f>
        <v>480000</v>
      </c>
      <c r="G129" s="79">
        <f>+H129+I129</f>
        <v>5239167.8</v>
      </c>
      <c r="H129" s="79">
        <f>+H133</f>
        <v>3842413.4</v>
      </c>
      <c r="I129" s="79">
        <f>+I133</f>
        <v>1396754.4</v>
      </c>
      <c r="J129" s="79">
        <f>+K129+L129</f>
        <v>5239167.8</v>
      </c>
      <c r="K129" s="79">
        <f>+K133</f>
        <v>3842413.4</v>
      </c>
      <c r="L129" s="79">
        <f>+L133</f>
        <v>1396754.4</v>
      </c>
      <c r="M129" s="79">
        <f>+N129+O129</f>
        <v>5239167.8</v>
      </c>
      <c r="N129" s="79">
        <f>+N133</f>
        <v>3842413.4</v>
      </c>
      <c r="O129" s="79">
        <f>+O133</f>
        <v>1396754.4</v>
      </c>
      <c r="P129" s="55"/>
    </row>
    <row r="130" spans="1:16" ht="28.5" customHeight="1">
      <c r="A130" s="27"/>
      <c r="B130" s="28"/>
      <c r="C130" s="10" t="s">
        <v>6</v>
      </c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55"/>
    </row>
    <row r="131" spans="1:16" ht="28.5" customHeight="1">
      <c r="A131" s="27"/>
      <c r="B131" s="28"/>
      <c r="C131" s="8" t="s">
        <v>120</v>
      </c>
      <c r="D131" s="39">
        <f>+E131+F131</f>
        <v>2880000</v>
      </c>
      <c r="E131" s="39">
        <f>+E129</f>
        <v>2400000</v>
      </c>
      <c r="F131" s="39">
        <f>+F129</f>
        <v>480000</v>
      </c>
      <c r="G131" s="39">
        <f>+H131+I131</f>
        <v>5239167.8</v>
      </c>
      <c r="H131" s="39">
        <f>+H129</f>
        <v>3842413.4</v>
      </c>
      <c r="I131" s="39">
        <f>+I129</f>
        <v>1396754.4</v>
      </c>
      <c r="J131" s="39">
        <f>+K131+L131</f>
        <v>5239167.8</v>
      </c>
      <c r="K131" s="39">
        <f>+K129</f>
        <v>3842413.4</v>
      </c>
      <c r="L131" s="39">
        <f>+L129</f>
        <v>1396754.4</v>
      </c>
      <c r="M131" s="39">
        <f>+N131+O131</f>
        <v>5239167.8</v>
      </c>
      <c r="N131" s="39">
        <f>+N129</f>
        <v>3842413.4</v>
      </c>
      <c r="O131" s="39">
        <f>+O129</f>
        <v>1396754.4</v>
      </c>
      <c r="P131" s="55"/>
    </row>
    <row r="132" spans="1:16" ht="28.5" customHeight="1">
      <c r="A132" s="27"/>
      <c r="B132" s="28"/>
      <c r="C132" s="10" t="s">
        <v>7</v>
      </c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55"/>
    </row>
    <row r="133" spans="1:16" ht="28.5" customHeight="1">
      <c r="A133" s="27"/>
      <c r="B133" s="28"/>
      <c r="C133" s="10" t="s">
        <v>22</v>
      </c>
      <c r="D133" s="43">
        <f>+E133+F133</f>
        <v>2880000</v>
      </c>
      <c r="E133" s="43">
        <f>+E134</f>
        <v>2400000</v>
      </c>
      <c r="F133" s="43">
        <f>+F134</f>
        <v>480000</v>
      </c>
      <c r="G133" s="43">
        <f>+H133+I133</f>
        <v>5239167.8</v>
      </c>
      <c r="H133" s="43">
        <f>+H134</f>
        <v>3842413.4</v>
      </c>
      <c r="I133" s="43">
        <f>+I134</f>
        <v>1396754.4</v>
      </c>
      <c r="J133" s="43">
        <f>+K133+L133</f>
        <v>5239167.8</v>
      </c>
      <c r="K133" s="43">
        <f>+K134</f>
        <v>3842413.4</v>
      </c>
      <c r="L133" s="43">
        <f>+L134</f>
        <v>1396754.4</v>
      </c>
      <c r="M133" s="43">
        <f>+N133+O133</f>
        <v>5239167.8</v>
      </c>
      <c r="N133" s="43">
        <f>+N134</f>
        <v>3842413.4</v>
      </c>
      <c r="O133" s="43">
        <f>+O134</f>
        <v>1396754.4</v>
      </c>
      <c r="P133" s="55"/>
    </row>
    <row r="134" spans="1:16" ht="28.5" customHeight="1">
      <c r="A134" s="27"/>
      <c r="B134" s="28"/>
      <c r="C134" s="12" t="s">
        <v>33</v>
      </c>
      <c r="D134" s="43">
        <f>+E134+F134</f>
        <v>2880000</v>
      </c>
      <c r="E134" s="43">
        <v>2400000</v>
      </c>
      <c r="F134" s="43">
        <v>480000</v>
      </c>
      <c r="G134" s="43">
        <f>+H134+I134</f>
        <v>5239167.8</v>
      </c>
      <c r="H134" s="43">
        <v>3842413.4</v>
      </c>
      <c r="I134" s="43">
        <v>1396754.4</v>
      </c>
      <c r="J134" s="43">
        <f>+K134+L134</f>
        <v>5239167.8</v>
      </c>
      <c r="K134" s="43">
        <v>3842413.4</v>
      </c>
      <c r="L134" s="43">
        <v>1396754.4</v>
      </c>
      <c r="M134" s="43">
        <f>+N134+O134</f>
        <v>5239167.8</v>
      </c>
      <c r="N134" s="43">
        <v>3842413.4</v>
      </c>
      <c r="O134" s="43">
        <v>1396754.4</v>
      </c>
      <c r="P134" s="55"/>
    </row>
    <row r="135" spans="1:16" ht="53.25" customHeight="1">
      <c r="A135" s="27"/>
      <c r="B135" s="30">
        <v>12017</v>
      </c>
      <c r="C135" s="13" t="s">
        <v>37</v>
      </c>
      <c r="D135" s="79">
        <f>+E135+F135</f>
        <v>508275.4</v>
      </c>
      <c r="E135" s="79">
        <f>+E139</f>
        <v>423562.9</v>
      </c>
      <c r="F135" s="79">
        <f>+F139</f>
        <v>84712.5</v>
      </c>
      <c r="G135" s="79">
        <f>+H135+I135</f>
        <v>1321516.1000000001</v>
      </c>
      <c r="H135" s="79">
        <f>+H139</f>
        <v>1101263.5</v>
      </c>
      <c r="I135" s="79">
        <f>+I139</f>
        <v>220252.6</v>
      </c>
      <c r="J135" s="79">
        <f>+K135+L135</f>
        <v>1829791.5</v>
      </c>
      <c r="K135" s="79">
        <f>+K139</f>
        <v>1524826.4</v>
      </c>
      <c r="L135" s="79">
        <f>+L139</f>
        <v>304965.09999999998</v>
      </c>
      <c r="M135" s="79">
        <f>+N135+O135</f>
        <v>2033101.7999999998</v>
      </c>
      <c r="N135" s="79">
        <f>+N139</f>
        <v>1694251.5999999999</v>
      </c>
      <c r="O135" s="79">
        <f>+O139</f>
        <v>338850.19999999995</v>
      </c>
      <c r="P135" s="55"/>
    </row>
    <row r="136" spans="1:16" ht="28.5" customHeight="1">
      <c r="A136" s="27"/>
      <c r="B136" s="28"/>
      <c r="C136" s="10" t="s">
        <v>6</v>
      </c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55"/>
    </row>
    <row r="137" spans="1:16" ht="40.5" customHeight="1">
      <c r="A137" s="27"/>
      <c r="B137" s="28"/>
      <c r="C137" s="8" t="s">
        <v>120</v>
      </c>
      <c r="D137" s="39">
        <f>+E137+F137</f>
        <v>508275.4</v>
      </c>
      <c r="E137" s="39">
        <f>+E135</f>
        <v>423562.9</v>
      </c>
      <c r="F137" s="39">
        <f>+F135</f>
        <v>84712.5</v>
      </c>
      <c r="G137" s="39">
        <f>+H137+I137</f>
        <v>1321516.1000000001</v>
      </c>
      <c r="H137" s="39">
        <f>+H135</f>
        <v>1101263.5</v>
      </c>
      <c r="I137" s="39">
        <f>+I135</f>
        <v>220252.6</v>
      </c>
      <c r="J137" s="39">
        <f>+K137+L137</f>
        <v>1829791.5</v>
      </c>
      <c r="K137" s="39">
        <f>+K135</f>
        <v>1524826.4</v>
      </c>
      <c r="L137" s="39">
        <f>+L135</f>
        <v>304965.09999999998</v>
      </c>
      <c r="M137" s="39">
        <f>+N137+O137</f>
        <v>2033101.7999999998</v>
      </c>
      <c r="N137" s="39">
        <f>+N135</f>
        <v>1694251.5999999999</v>
      </c>
      <c r="O137" s="39">
        <f>+O135</f>
        <v>338850.19999999995</v>
      </c>
      <c r="P137" s="55"/>
    </row>
    <row r="138" spans="1:16" ht="28.5" customHeight="1">
      <c r="A138" s="27"/>
      <c r="B138" s="28"/>
      <c r="C138" s="10" t="s">
        <v>7</v>
      </c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55"/>
    </row>
    <row r="139" spans="1:16" ht="28.5" customHeight="1">
      <c r="A139" s="27"/>
      <c r="B139" s="28"/>
      <c r="C139" s="10" t="s">
        <v>22</v>
      </c>
      <c r="D139" s="43">
        <f>+E139+F139</f>
        <v>508275.4</v>
      </c>
      <c r="E139" s="43">
        <f>+E140</f>
        <v>423562.9</v>
      </c>
      <c r="F139" s="43">
        <f>+F140</f>
        <v>84712.5</v>
      </c>
      <c r="G139" s="43">
        <f>+H139+I139</f>
        <v>1321516.1000000001</v>
      </c>
      <c r="H139" s="43">
        <f>+H140</f>
        <v>1101263.5</v>
      </c>
      <c r="I139" s="43">
        <f>+I140</f>
        <v>220252.6</v>
      </c>
      <c r="J139" s="43">
        <f>+K139+L139</f>
        <v>1829791.5</v>
      </c>
      <c r="K139" s="43">
        <f>+K140</f>
        <v>1524826.4</v>
      </c>
      <c r="L139" s="43">
        <f>+L140</f>
        <v>304965.09999999998</v>
      </c>
      <c r="M139" s="43">
        <f>+N139+O139</f>
        <v>2033101.7999999998</v>
      </c>
      <c r="N139" s="43">
        <f>+N140</f>
        <v>1694251.5999999999</v>
      </c>
      <c r="O139" s="43">
        <f>+O140</f>
        <v>338850.19999999995</v>
      </c>
      <c r="P139" s="55"/>
    </row>
    <row r="140" spans="1:16" ht="28.5" customHeight="1">
      <c r="A140" s="27"/>
      <c r="B140" s="28"/>
      <c r="C140" s="12" t="s">
        <v>38</v>
      </c>
      <c r="D140" s="43">
        <f>+E140+F140</f>
        <v>508275.4</v>
      </c>
      <c r="E140" s="43">
        <v>423562.9</v>
      </c>
      <c r="F140" s="43">
        <v>84712.5</v>
      </c>
      <c r="G140" s="43">
        <f>+H140+I140</f>
        <v>1321516.1000000001</v>
      </c>
      <c r="H140" s="43">
        <v>1101263.5</v>
      </c>
      <c r="I140" s="43">
        <v>220252.6</v>
      </c>
      <c r="J140" s="43">
        <f>+K140+L140</f>
        <v>1829791.5</v>
      </c>
      <c r="K140" s="43">
        <v>1524826.4</v>
      </c>
      <c r="L140" s="43">
        <v>304965.09999999998</v>
      </c>
      <c r="M140" s="43">
        <f>+N140+O140</f>
        <v>2033101.7999999998</v>
      </c>
      <c r="N140" s="43">
        <v>1694251.5999999999</v>
      </c>
      <c r="O140" s="43">
        <v>338850.19999999995</v>
      </c>
      <c r="P140" s="55"/>
    </row>
    <row r="141" spans="1:16" ht="34.5" customHeight="1">
      <c r="A141" s="31">
        <v>1189</v>
      </c>
      <c r="B141" s="28"/>
      <c r="C141" s="13" t="s">
        <v>39</v>
      </c>
      <c r="D141" s="43">
        <f>+D143+D166</f>
        <v>1517018.6</v>
      </c>
      <c r="E141" s="43">
        <f>+E143+E166</f>
        <v>1260225</v>
      </c>
      <c r="F141" s="43">
        <f t="shared" ref="F141:O141" si="42">+F143+F166</f>
        <v>256793.60000000001</v>
      </c>
      <c r="G141" s="43">
        <f t="shared" si="42"/>
        <v>2658319.1999999997</v>
      </c>
      <c r="H141" s="43">
        <f t="shared" si="42"/>
        <v>2214127.4</v>
      </c>
      <c r="I141" s="43">
        <f t="shared" si="42"/>
        <v>444191.80000000005</v>
      </c>
      <c r="J141" s="43">
        <f t="shared" si="42"/>
        <v>3571812</v>
      </c>
      <c r="K141" s="43">
        <f t="shared" si="42"/>
        <v>2982475.1</v>
      </c>
      <c r="L141" s="43">
        <f t="shared" si="42"/>
        <v>589336.9</v>
      </c>
      <c r="M141" s="43">
        <f t="shared" si="42"/>
        <v>4486001.4000000004</v>
      </c>
      <c r="N141" s="43">
        <f t="shared" si="42"/>
        <v>3748708.5</v>
      </c>
      <c r="O141" s="43">
        <f t="shared" si="42"/>
        <v>737292.9</v>
      </c>
      <c r="P141" s="55"/>
    </row>
    <row r="142" spans="1:16" ht="28.5" customHeight="1">
      <c r="A142" s="27"/>
      <c r="B142" s="28"/>
      <c r="C142" s="10" t="s">
        <v>5</v>
      </c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55"/>
    </row>
    <row r="143" spans="1:16" ht="48" customHeight="1">
      <c r="A143" s="27"/>
      <c r="B143" s="30">
        <v>11001</v>
      </c>
      <c r="C143" s="13" t="s">
        <v>40</v>
      </c>
      <c r="D143" s="79">
        <f>+E143+F143</f>
        <v>35362.6</v>
      </c>
      <c r="E143" s="79">
        <f>+E147</f>
        <v>25510.999999999996</v>
      </c>
      <c r="F143" s="79">
        <f>+F147</f>
        <v>9851.6</v>
      </c>
      <c r="G143" s="79">
        <f>+H143+I143</f>
        <v>61839.399999999994</v>
      </c>
      <c r="H143" s="79">
        <f>+H147</f>
        <v>45047.999999999993</v>
      </c>
      <c r="I143" s="79">
        <f>+I147</f>
        <v>16791.400000000001</v>
      </c>
      <c r="J143" s="79">
        <f>+K143+L143</f>
        <v>89315</v>
      </c>
      <c r="K143" s="79">
        <f>+K147</f>
        <v>64584.399999999994</v>
      </c>
      <c r="L143" s="79">
        <f>+L147</f>
        <v>24730.600000000002</v>
      </c>
      <c r="M143" s="79">
        <f>+N143+O143</f>
        <v>116708.4</v>
      </c>
      <c r="N143" s="79">
        <f>+N147</f>
        <v>84122</v>
      </c>
      <c r="O143" s="79">
        <f>+O147</f>
        <v>32586.400000000001</v>
      </c>
      <c r="P143" s="55"/>
    </row>
    <row r="144" spans="1:16" ht="28.5" customHeight="1">
      <c r="A144" s="27"/>
      <c r="B144" s="28"/>
      <c r="C144" s="10" t="s">
        <v>6</v>
      </c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55"/>
    </row>
    <row r="145" spans="1:16" ht="28.5" customHeight="1">
      <c r="A145" s="27"/>
      <c r="B145" s="28"/>
      <c r="C145" s="8" t="s">
        <v>120</v>
      </c>
      <c r="D145" s="39">
        <f>+E145+F145</f>
        <v>35362.6</v>
      </c>
      <c r="E145" s="39">
        <f>+E143</f>
        <v>25510.999999999996</v>
      </c>
      <c r="F145" s="39">
        <f>+F143</f>
        <v>9851.6</v>
      </c>
      <c r="G145" s="39">
        <f>+H145+I145</f>
        <v>61839.399999999994</v>
      </c>
      <c r="H145" s="39">
        <f>+H143</f>
        <v>45047.999999999993</v>
      </c>
      <c r="I145" s="39">
        <f>+I143</f>
        <v>16791.400000000001</v>
      </c>
      <c r="J145" s="39">
        <f>+K145+L145</f>
        <v>89315</v>
      </c>
      <c r="K145" s="39">
        <f>+K143</f>
        <v>64584.399999999994</v>
      </c>
      <c r="L145" s="39">
        <f>+L143</f>
        <v>24730.600000000002</v>
      </c>
      <c r="M145" s="39">
        <f>+N145+O145</f>
        <v>116708.4</v>
      </c>
      <c r="N145" s="39">
        <f>+N143</f>
        <v>84122</v>
      </c>
      <c r="O145" s="39">
        <f>+O143</f>
        <v>32586.400000000001</v>
      </c>
      <c r="P145" s="55"/>
    </row>
    <row r="146" spans="1:16" ht="43.5" customHeight="1">
      <c r="A146" s="27"/>
      <c r="B146" s="28"/>
      <c r="C146" s="10" t="s">
        <v>7</v>
      </c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55"/>
    </row>
    <row r="147" spans="1:16" ht="28.5" customHeight="1">
      <c r="A147" s="27"/>
      <c r="B147" s="28"/>
      <c r="C147" s="10" t="s">
        <v>8</v>
      </c>
      <c r="D147" s="43">
        <f>+E147+F147</f>
        <v>35362.6</v>
      </c>
      <c r="E147" s="43">
        <f>SUM(E148:E165)</f>
        <v>25510.999999999996</v>
      </c>
      <c r="F147" s="43">
        <f>SUM(F148:F165)</f>
        <v>9851.6</v>
      </c>
      <c r="G147" s="43">
        <f>+H147+I147</f>
        <v>61839.399999999994</v>
      </c>
      <c r="H147" s="43">
        <f>SUM(H148:H165)</f>
        <v>45047.999999999993</v>
      </c>
      <c r="I147" s="43">
        <f>SUM(I148:I165)</f>
        <v>16791.400000000001</v>
      </c>
      <c r="J147" s="43">
        <f>+K147+L147</f>
        <v>89315</v>
      </c>
      <c r="K147" s="43">
        <f>SUM(K148:K165)</f>
        <v>64584.399999999994</v>
      </c>
      <c r="L147" s="43">
        <f>SUM(L148:L165)</f>
        <v>24730.600000000002</v>
      </c>
      <c r="M147" s="43">
        <f>+N147+O147</f>
        <v>116708.4</v>
      </c>
      <c r="N147" s="43">
        <f>SUM(N148:N165)</f>
        <v>84122</v>
      </c>
      <c r="O147" s="43">
        <f>SUM(O148:O165)</f>
        <v>32586.400000000001</v>
      </c>
      <c r="P147" s="55"/>
    </row>
    <row r="148" spans="1:16" ht="28.5" customHeight="1">
      <c r="A148" s="27"/>
      <c r="B148" s="28"/>
      <c r="C148" s="12" t="s">
        <v>9</v>
      </c>
      <c r="D148" s="43">
        <f t="shared" ref="D148:D165" si="43">+E148+F148</f>
        <v>21069</v>
      </c>
      <c r="E148" s="43">
        <v>15761</v>
      </c>
      <c r="F148" s="43">
        <v>5308</v>
      </c>
      <c r="G148" s="43">
        <f t="shared" ref="G148:G165" si="44">+H148+I148</f>
        <v>42138</v>
      </c>
      <c r="H148" s="43">
        <v>31522</v>
      </c>
      <c r="I148" s="43">
        <v>10616</v>
      </c>
      <c r="J148" s="43">
        <f t="shared" ref="J148:J165" si="45">+K148+L148</f>
        <v>63207</v>
      </c>
      <c r="K148" s="43">
        <v>47283</v>
      </c>
      <c r="L148" s="43">
        <v>15924</v>
      </c>
      <c r="M148" s="43">
        <f t="shared" ref="M148:M165" si="46">+N148+O148</f>
        <v>84276</v>
      </c>
      <c r="N148" s="43">
        <v>63044</v>
      </c>
      <c r="O148" s="43">
        <v>21232</v>
      </c>
      <c r="P148" s="55"/>
    </row>
    <row r="149" spans="1:16" ht="28.5" customHeight="1">
      <c r="A149" s="27"/>
      <c r="B149" s="28"/>
      <c r="C149" s="12" t="s">
        <v>27</v>
      </c>
      <c r="D149" s="43">
        <f t="shared" si="43"/>
        <v>661.6</v>
      </c>
      <c r="E149" s="43">
        <v>551.5</v>
      </c>
      <c r="F149" s="43">
        <v>110.1</v>
      </c>
      <c r="G149" s="43">
        <f t="shared" si="44"/>
        <v>1323.4</v>
      </c>
      <c r="H149" s="43">
        <v>1103</v>
      </c>
      <c r="I149" s="43">
        <v>220.39999999999998</v>
      </c>
      <c r="J149" s="43">
        <f t="shared" si="45"/>
        <v>1985.2</v>
      </c>
      <c r="K149" s="43">
        <v>1654.5</v>
      </c>
      <c r="L149" s="43">
        <v>330.7</v>
      </c>
      <c r="M149" s="43">
        <f t="shared" si="46"/>
        <v>2647</v>
      </c>
      <c r="N149" s="43">
        <v>2206</v>
      </c>
      <c r="O149" s="43">
        <v>441</v>
      </c>
      <c r="P149" s="55"/>
    </row>
    <row r="150" spans="1:16" ht="28.5" customHeight="1">
      <c r="A150" s="27"/>
      <c r="B150" s="28"/>
      <c r="C150" s="12" t="s">
        <v>28</v>
      </c>
      <c r="D150" s="43">
        <f t="shared" si="43"/>
        <v>25.6</v>
      </c>
      <c r="E150" s="43">
        <v>21.3</v>
      </c>
      <c r="F150" s="43">
        <v>4.3</v>
      </c>
      <c r="G150" s="43">
        <f t="shared" si="44"/>
        <v>51.2</v>
      </c>
      <c r="H150" s="43">
        <v>42.6</v>
      </c>
      <c r="I150" s="43">
        <v>8.6</v>
      </c>
      <c r="J150" s="43">
        <f t="shared" si="45"/>
        <v>76.400000000000006</v>
      </c>
      <c r="K150" s="43">
        <v>63.7</v>
      </c>
      <c r="L150" s="43">
        <v>12.7</v>
      </c>
      <c r="M150" s="43">
        <f t="shared" si="46"/>
        <v>102</v>
      </c>
      <c r="N150" s="43">
        <v>85</v>
      </c>
      <c r="O150" s="43">
        <v>17</v>
      </c>
      <c r="P150" s="55"/>
    </row>
    <row r="151" spans="1:16" ht="28.5" customHeight="1">
      <c r="A151" s="27"/>
      <c r="B151" s="28"/>
      <c r="C151" s="12" t="s">
        <v>10</v>
      </c>
      <c r="D151" s="43">
        <f t="shared" si="43"/>
        <v>278.10000000000002</v>
      </c>
      <c r="E151" s="43">
        <v>231.8</v>
      </c>
      <c r="F151" s="43">
        <v>46.3</v>
      </c>
      <c r="G151" s="43">
        <f t="shared" si="44"/>
        <v>556.20000000000005</v>
      </c>
      <c r="H151" s="43">
        <v>463.6</v>
      </c>
      <c r="I151" s="43">
        <v>92.6</v>
      </c>
      <c r="J151" s="43">
        <f t="shared" si="45"/>
        <v>833.90000000000009</v>
      </c>
      <c r="K151" s="43">
        <v>695.2</v>
      </c>
      <c r="L151" s="43">
        <v>138.69999999999999</v>
      </c>
      <c r="M151" s="43">
        <f t="shared" si="46"/>
        <v>1112</v>
      </c>
      <c r="N151" s="43">
        <v>927</v>
      </c>
      <c r="O151" s="43">
        <v>185</v>
      </c>
      <c r="P151" s="55"/>
    </row>
    <row r="152" spans="1:16" ht="28.5" customHeight="1">
      <c r="A152" s="27"/>
      <c r="B152" s="28"/>
      <c r="C152" s="12" t="s">
        <v>11</v>
      </c>
      <c r="D152" s="43">
        <f t="shared" si="43"/>
        <v>1440</v>
      </c>
      <c r="E152" s="43">
        <v>1440</v>
      </c>
      <c r="F152" s="43">
        <v>0</v>
      </c>
      <c r="G152" s="43">
        <f t="shared" si="44"/>
        <v>1440</v>
      </c>
      <c r="H152" s="43">
        <v>1440</v>
      </c>
      <c r="I152" s="43">
        <v>0</v>
      </c>
      <c r="J152" s="43">
        <f t="shared" si="45"/>
        <v>1440</v>
      </c>
      <c r="K152" s="43">
        <v>1440</v>
      </c>
      <c r="L152" s="43">
        <v>0</v>
      </c>
      <c r="M152" s="43">
        <f t="shared" si="46"/>
        <v>1440</v>
      </c>
      <c r="N152" s="43">
        <v>1440</v>
      </c>
      <c r="O152" s="43">
        <v>0</v>
      </c>
      <c r="P152" s="55"/>
    </row>
    <row r="153" spans="1:16" ht="28.5" customHeight="1">
      <c r="A153" s="27"/>
      <c r="B153" s="28"/>
      <c r="C153" s="12" t="s">
        <v>12</v>
      </c>
      <c r="D153" s="43">
        <f t="shared" si="43"/>
        <v>950</v>
      </c>
      <c r="E153" s="43">
        <v>855</v>
      </c>
      <c r="F153" s="43">
        <v>95</v>
      </c>
      <c r="G153" s="43">
        <f t="shared" si="44"/>
        <v>1900</v>
      </c>
      <c r="H153" s="43">
        <v>1710</v>
      </c>
      <c r="I153" s="43">
        <v>190</v>
      </c>
      <c r="J153" s="43">
        <f t="shared" si="45"/>
        <v>2850</v>
      </c>
      <c r="K153" s="43">
        <v>2565</v>
      </c>
      <c r="L153" s="43">
        <v>285</v>
      </c>
      <c r="M153" s="43">
        <f t="shared" si="46"/>
        <v>3800</v>
      </c>
      <c r="N153" s="43">
        <v>3420</v>
      </c>
      <c r="O153" s="43">
        <v>380</v>
      </c>
      <c r="P153" s="55"/>
    </row>
    <row r="154" spans="1:16" ht="28.5" customHeight="1">
      <c r="A154" s="27"/>
      <c r="B154" s="28"/>
      <c r="C154" s="12" t="s">
        <v>29</v>
      </c>
      <c r="D154" s="43">
        <f t="shared" si="43"/>
        <v>776</v>
      </c>
      <c r="E154" s="43">
        <v>682</v>
      </c>
      <c r="F154" s="43">
        <v>94</v>
      </c>
      <c r="G154" s="43">
        <f t="shared" si="44"/>
        <v>1552</v>
      </c>
      <c r="H154" s="43">
        <v>1364</v>
      </c>
      <c r="I154" s="43">
        <v>188</v>
      </c>
      <c r="J154" s="43">
        <f t="shared" si="45"/>
        <v>2328</v>
      </c>
      <c r="K154" s="43">
        <v>2046</v>
      </c>
      <c r="L154" s="43">
        <v>282</v>
      </c>
      <c r="M154" s="43">
        <f t="shared" si="46"/>
        <v>3104</v>
      </c>
      <c r="N154" s="43">
        <v>2728</v>
      </c>
      <c r="O154" s="43">
        <v>376</v>
      </c>
      <c r="P154" s="55"/>
    </row>
    <row r="155" spans="1:16" ht="28.5" customHeight="1">
      <c r="A155" s="27"/>
      <c r="B155" s="28"/>
      <c r="C155" s="12" t="s">
        <v>30</v>
      </c>
      <c r="D155" s="43">
        <f t="shared" si="43"/>
        <v>248.10000000000002</v>
      </c>
      <c r="E155" s="43">
        <v>206.8</v>
      </c>
      <c r="F155" s="43">
        <v>41.3</v>
      </c>
      <c r="G155" s="43">
        <f t="shared" si="44"/>
        <v>496.20000000000005</v>
      </c>
      <c r="H155" s="43">
        <v>413.6</v>
      </c>
      <c r="I155" s="43">
        <v>82.6</v>
      </c>
      <c r="J155" s="43">
        <f t="shared" si="45"/>
        <v>743.90000000000009</v>
      </c>
      <c r="K155" s="43">
        <v>620.20000000000005</v>
      </c>
      <c r="L155" s="43">
        <v>123.69999999999999</v>
      </c>
      <c r="M155" s="43">
        <f t="shared" si="46"/>
        <v>992</v>
      </c>
      <c r="N155" s="43">
        <v>827</v>
      </c>
      <c r="O155" s="43">
        <v>165</v>
      </c>
      <c r="P155" s="55"/>
    </row>
    <row r="156" spans="1:16" ht="28.5" customHeight="1">
      <c r="A156" s="27"/>
      <c r="B156" s="28"/>
      <c r="C156" s="12" t="s">
        <v>14</v>
      </c>
      <c r="D156" s="43">
        <f t="shared" si="43"/>
        <v>147.5</v>
      </c>
      <c r="E156" s="43">
        <v>123</v>
      </c>
      <c r="F156" s="43">
        <v>24.5</v>
      </c>
      <c r="G156" s="43">
        <f t="shared" si="44"/>
        <v>295</v>
      </c>
      <c r="H156" s="43">
        <v>246</v>
      </c>
      <c r="I156" s="43">
        <v>49</v>
      </c>
      <c r="J156" s="43">
        <f t="shared" si="45"/>
        <v>442.5</v>
      </c>
      <c r="K156" s="43">
        <v>369</v>
      </c>
      <c r="L156" s="43">
        <v>73.5</v>
      </c>
      <c r="M156" s="43">
        <f t="shared" si="46"/>
        <v>590</v>
      </c>
      <c r="N156" s="43">
        <v>492</v>
      </c>
      <c r="O156" s="43">
        <v>98</v>
      </c>
      <c r="P156" s="55"/>
    </row>
    <row r="157" spans="1:16" ht="28.5" customHeight="1">
      <c r="A157" s="27"/>
      <c r="B157" s="28"/>
      <c r="C157" s="12" t="s">
        <v>15</v>
      </c>
      <c r="D157" s="43">
        <f t="shared" si="43"/>
        <v>45</v>
      </c>
      <c r="E157" s="43">
        <v>37.5</v>
      </c>
      <c r="F157" s="43">
        <v>7.5</v>
      </c>
      <c r="G157" s="43">
        <f t="shared" si="44"/>
        <v>90</v>
      </c>
      <c r="H157" s="43">
        <v>75</v>
      </c>
      <c r="I157" s="43">
        <v>15</v>
      </c>
      <c r="J157" s="43">
        <f t="shared" si="45"/>
        <v>135</v>
      </c>
      <c r="K157" s="43">
        <v>112.5</v>
      </c>
      <c r="L157" s="43">
        <v>22.5</v>
      </c>
      <c r="M157" s="43">
        <f t="shared" si="46"/>
        <v>180</v>
      </c>
      <c r="N157" s="43">
        <v>150</v>
      </c>
      <c r="O157" s="43">
        <v>30</v>
      </c>
      <c r="P157" s="55"/>
    </row>
    <row r="158" spans="1:16" ht="28.5" customHeight="1">
      <c r="A158" s="27"/>
      <c r="B158" s="28"/>
      <c r="C158" s="12" t="s">
        <v>17</v>
      </c>
      <c r="D158" s="43">
        <f t="shared" si="43"/>
        <v>60</v>
      </c>
      <c r="E158" s="43">
        <v>50</v>
      </c>
      <c r="F158" s="43">
        <v>10</v>
      </c>
      <c r="G158" s="43">
        <f t="shared" si="44"/>
        <v>120</v>
      </c>
      <c r="H158" s="43">
        <v>100</v>
      </c>
      <c r="I158" s="43">
        <v>20</v>
      </c>
      <c r="J158" s="43">
        <f t="shared" si="45"/>
        <v>180</v>
      </c>
      <c r="K158" s="43">
        <v>150</v>
      </c>
      <c r="L158" s="43">
        <v>30</v>
      </c>
      <c r="M158" s="43">
        <f t="shared" si="46"/>
        <v>240</v>
      </c>
      <c r="N158" s="43">
        <v>200</v>
      </c>
      <c r="O158" s="43">
        <v>40</v>
      </c>
      <c r="P158" s="55"/>
    </row>
    <row r="159" spans="1:16" ht="28.5" customHeight="1">
      <c r="A159" s="27"/>
      <c r="B159" s="28"/>
      <c r="C159" s="12" t="s">
        <v>31</v>
      </c>
      <c r="D159" s="43">
        <f t="shared" si="43"/>
        <v>248.5</v>
      </c>
      <c r="E159" s="43">
        <v>207</v>
      </c>
      <c r="F159" s="43">
        <v>41.5</v>
      </c>
      <c r="G159" s="43">
        <f t="shared" si="44"/>
        <v>497</v>
      </c>
      <c r="H159" s="43">
        <v>414</v>
      </c>
      <c r="I159" s="43">
        <v>83</v>
      </c>
      <c r="J159" s="43">
        <f t="shared" si="45"/>
        <v>745.5</v>
      </c>
      <c r="K159" s="43">
        <v>621</v>
      </c>
      <c r="L159" s="43">
        <v>124.5</v>
      </c>
      <c r="M159" s="43">
        <f t="shared" si="46"/>
        <v>994</v>
      </c>
      <c r="N159" s="43">
        <v>828</v>
      </c>
      <c r="O159" s="43">
        <v>166</v>
      </c>
      <c r="P159" s="55"/>
    </row>
    <row r="160" spans="1:16" ht="28.5" customHeight="1">
      <c r="A160" s="27"/>
      <c r="B160" s="28"/>
      <c r="C160" s="12" t="s">
        <v>18</v>
      </c>
      <c r="D160" s="43">
        <f t="shared" si="43"/>
        <v>77.5</v>
      </c>
      <c r="E160" s="43">
        <v>64.5</v>
      </c>
      <c r="F160" s="43">
        <v>13</v>
      </c>
      <c r="G160" s="43">
        <f t="shared" si="44"/>
        <v>155</v>
      </c>
      <c r="H160" s="43">
        <v>129</v>
      </c>
      <c r="I160" s="43">
        <v>26</v>
      </c>
      <c r="J160" s="43">
        <f t="shared" si="45"/>
        <v>232.5</v>
      </c>
      <c r="K160" s="43">
        <v>193.5</v>
      </c>
      <c r="L160" s="43">
        <v>39</v>
      </c>
      <c r="M160" s="43">
        <f t="shared" si="46"/>
        <v>310</v>
      </c>
      <c r="N160" s="43">
        <v>258</v>
      </c>
      <c r="O160" s="43">
        <v>52</v>
      </c>
      <c r="P160" s="55"/>
    </row>
    <row r="161" spans="1:16" ht="28.5" customHeight="1">
      <c r="A161" s="27"/>
      <c r="B161" s="28"/>
      <c r="C161" s="12" t="s">
        <v>19</v>
      </c>
      <c r="D161" s="43">
        <f t="shared" si="43"/>
        <v>384</v>
      </c>
      <c r="E161" s="43">
        <v>320</v>
      </c>
      <c r="F161" s="43">
        <v>64</v>
      </c>
      <c r="G161" s="43">
        <f t="shared" si="44"/>
        <v>768</v>
      </c>
      <c r="H161" s="43">
        <v>640</v>
      </c>
      <c r="I161" s="43">
        <v>128</v>
      </c>
      <c r="J161" s="43">
        <f t="shared" si="45"/>
        <v>1152</v>
      </c>
      <c r="K161" s="43">
        <v>960</v>
      </c>
      <c r="L161" s="43">
        <v>192</v>
      </c>
      <c r="M161" s="43">
        <f t="shared" si="46"/>
        <v>1536</v>
      </c>
      <c r="N161" s="43">
        <v>1280</v>
      </c>
      <c r="O161" s="43">
        <v>256</v>
      </c>
      <c r="P161" s="55"/>
    </row>
    <row r="162" spans="1:16" ht="28.5" customHeight="1">
      <c r="A162" s="27"/>
      <c r="B162" s="28"/>
      <c r="C162" s="12" t="s">
        <v>20</v>
      </c>
      <c r="D162" s="43">
        <f t="shared" si="43"/>
        <v>5441</v>
      </c>
      <c r="E162" s="43">
        <v>4534</v>
      </c>
      <c r="F162" s="43">
        <v>907</v>
      </c>
      <c r="G162" s="43">
        <f t="shared" si="44"/>
        <v>5441</v>
      </c>
      <c r="H162" s="43">
        <v>4534</v>
      </c>
      <c r="I162" s="43">
        <v>907</v>
      </c>
      <c r="J162" s="43">
        <f t="shared" si="45"/>
        <v>5441</v>
      </c>
      <c r="K162" s="43">
        <v>4534</v>
      </c>
      <c r="L162" s="43">
        <v>907</v>
      </c>
      <c r="M162" s="43">
        <f t="shared" si="46"/>
        <v>5441</v>
      </c>
      <c r="N162" s="43">
        <v>4534</v>
      </c>
      <c r="O162" s="43">
        <v>907</v>
      </c>
      <c r="P162" s="55"/>
    </row>
    <row r="163" spans="1:16" ht="28.5" customHeight="1">
      <c r="A163" s="27"/>
      <c r="B163" s="28"/>
      <c r="C163" s="12" t="s">
        <v>32</v>
      </c>
      <c r="D163" s="43">
        <f t="shared" si="43"/>
        <v>45</v>
      </c>
      <c r="E163" s="43">
        <v>37.5</v>
      </c>
      <c r="F163" s="43">
        <v>7.5</v>
      </c>
      <c r="G163" s="43">
        <f t="shared" si="44"/>
        <v>90</v>
      </c>
      <c r="H163" s="43">
        <v>75</v>
      </c>
      <c r="I163" s="43">
        <v>15</v>
      </c>
      <c r="J163" s="43">
        <f t="shared" si="45"/>
        <v>135</v>
      </c>
      <c r="K163" s="43">
        <v>112.5</v>
      </c>
      <c r="L163" s="43">
        <v>22.5</v>
      </c>
      <c r="M163" s="43">
        <f t="shared" si="46"/>
        <v>180</v>
      </c>
      <c r="N163" s="43">
        <v>150</v>
      </c>
      <c r="O163" s="43">
        <v>30</v>
      </c>
      <c r="P163" s="55"/>
    </row>
    <row r="164" spans="1:16" ht="28.5" customHeight="1">
      <c r="A164" s="27"/>
      <c r="B164" s="28"/>
      <c r="C164" s="12" t="s">
        <v>165</v>
      </c>
      <c r="D164" s="43">
        <f t="shared" si="43"/>
        <v>3000</v>
      </c>
      <c r="E164" s="43">
        <v>0</v>
      </c>
      <c r="F164" s="43">
        <v>3000</v>
      </c>
      <c r="G164" s="43">
        <f t="shared" si="44"/>
        <v>3995</v>
      </c>
      <c r="H164" s="43">
        <v>0</v>
      </c>
      <c r="I164" s="43">
        <v>3995</v>
      </c>
      <c r="J164" s="43">
        <f t="shared" si="45"/>
        <v>5990</v>
      </c>
      <c r="K164" s="43">
        <v>0</v>
      </c>
      <c r="L164" s="43">
        <v>5990</v>
      </c>
      <c r="M164" s="43">
        <f t="shared" si="46"/>
        <v>7900</v>
      </c>
      <c r="N164" s="43">
        <v>0</v>
      </c>
      <c r="O164" s="43">
        <v>7900</v>
      </c>
      <c r="P164" s="55"/>
    </row>
    <row r="165" spans="1:16" ht="28.5" customHeight="1">
      <c r="A165" s="27"/>
      <c r="B165" s="28"/>
      <c r="C165" s="10" t="s">
        <v>116</v>
      </c>
      <c r="D165" s="43">
        <f t="shared" si="43"/>
        <v>465.70000000000005</v>
      </c>
      <c r="E165" s="43">
        <v>388.1</v>
      </c>
      <c r="F165" s="43">
        <v>77.599999999999994</v>
      </c>
      <c r="G165" s="43">
        <f t="shared" si="44"/>
        <v>931.40000000000009</v>
      </c>
      <c r="H165" s="43">
        <v>776.2</v>
      </c>
      <c r="I165" s="43">
        <v>155.19999999999999</v>
      </c>
      <c r="J165" s="43">
        <f t="shared" si="45"/>
        <v>1397.1000000000001</v>
      </c>
      <c r="K165" s="43">
        <v>1164.3000000000002</v>
      </c>
      <c r="L165" s="43">
        <v>232.79999999999998</v>
      </c>
      <c r="M165" s="43">
        <f t="shared" si="46"/>
        <v>1864.4</v>
      </c>
      <c r="N165" s="43">
        <v>1553.0000000000002</v>
      </c>
      <c r="O165" s="43">
        <v>311.39999999999998</v>
      </c>
      <c r="P165" s="55"/>
    </row>
    <row r="166" spans="1:16" ht="56.25" customHeight="1">
      <c r="A166" s="27"/>
      <c r="B166" s="30">
        <v>12001</v>
      </c>
      <c r="C166" s="13" t="s">
        <v>41</v>
      </c>
      <c r="D166" s="79">
        <f>+E166+F166</f>
        <v>1481656</v>
      </c>
      <c r="E166" s="79">
        <f>+E170</f>
        <v>1234714</v>
      </c>
      <c r="F166" s="79">
        <f>+F170</f>
        <v>246942</v>
      </c>
      <c r="G166" s="79">
        <f>+H166+I166</f>
        <v>2596479.7999999998</v>
      </c>
      <c r="H166" s="79">
        <f>+H170</f>
        <v>2169079.4</v>
      </c>
      <c r="I166" s="79">
        <f>+I170</f>
        <v>427400.4</v>
      </c>
      <c r="J166" s="79">
        <f>+K166+L166</f>
        <v>3482497</v>
      </c>
      <c r="K166" s="79">
        <f>+K170</f>
        <v>2917890.7</v>
      </c>
      <c r="L166" s="79">
        <f>+L170</f>
        <v>564606.30000000005</v>
      </c>
      <c r="M166" s="79">
        <f>+N166+O166</f>
        <v>4369293</v>
      </c>
      <c r="N166" s="79">
        <f>+N170</f>
        <v>3664586.5</v>
      </c>
      <c r="O166" s="79">
        <f>+O170</f>
        <v>704706.5</v>
      </c>
      <c r="P166" s="55"/>
    </row>
    <row r="167" spans="1:16" ht="28.5" customHeight="1">
      <c r="A167" s="27"/>
      <c r="B167" s="28"/>
      <c r="C167" s="10" t="s">
        <v>6</v>
      </c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55"/>
    </row>
    <row r="168" spans="1:16" ht="28.5" customHeight="1">
      <c r="A168" s="27"/>
      <c r="B168" s="28"/>
      <c r="C168" s="8" t="s">
        <v>120</v>
      </c>
      <c r="D168" s="39">
        <f>+E168+F168</f>
        <v>1481656</v>
      </c>
      <c r="E168" s="39">
        <f>+E166</f>
        <v>1234714</v>
      </c>
      <c r="F168" s="39">
        <f>+F166</f>
        <v>246942</v>
      </c>
      <c r="G168" s="39">
        <f>+H168+I168</f>
        <v>2596479.7999999998</v>
      </c>
      <c r="H168" s="39">
        <f>+H166</f>
        <v>2169079.4</v>
      </c>
      <c r="I168" s="39">
        <f>+I166</f>
        <v>427400.4</v>
      </c>
      <c r="J168" s="39">
        <f>+K168+L168</f>
        <v>3482497</v>
      </c>
      <c r="K168" s="39">
        <f>+K166</f>
        <v>2917890.7</v>
      </c>
      <c r="L168" s="39">
        <f>+L166</f>
        <v>564606.30000000005</v>
      </c>
      <c r="M168" s="39">
        <f>+N168+O168</f>
        <v>4369293</v>
      </c>
      <c r="N168" s="39">
        <f>+N166</f>
        <v>3664586.5</v>
      </c>
      <c r="O168" s="39">
        <f>+O166</f>
        <v>704706.5</v>
      </c>
      <c r="P168" s="55"/>
    </row>
    <row r="169" spans="1:16" ht="28.5" customHeight="1">
      <c r="A169" s="27"/>
      <c r="B169" s="28"/>
      <c r="C169" s="10" t="s">
        <v>7</v>
      </c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55"/>
    </row>
    <row r="170" spans="1:16" ht="28.5" customHeight="1">
      <c r="A170" s="27"/>
      <c r="B170" s="28"/>
      <c r="C170" s="10" t="s">
        <v>22</v>
      </c>
      <c r="D170" s="42">
        <f>+E170+F170</f>
        <v>1481656</v>
      </c>
      <c r="E170" s="42">
        <f>+E171+E172</f>
        <v>1234714</v>
      </c>
      <c r="F170" s="42">
        <f>+F171+F172</f>
        <v>246942</v>
      </c>
      <c r="G170" s="42">
        <f>+H170+I170</f>
        <v>2596479.7999999998</v>
      </c>
      <c r="H170" s="42">
        <f>+H171+H172</f>
        <v>2169079.4</v>
      </c>
      <c r="I170" s="42">
        <f>+I171+I172</f>
        <v>427400.4</v>
      </c>
      <c r="J170" s="42">
        <f>+K170+L170</f>
        <v>3482497</v>
      </c>
      <c r="K170" s="42">
        <f>+K171+K172</f>
        <v>2917890.7</v>
      </c>
      <c r="L170" s="42">
        <f>+L171+L172</f>
        <v>564606.30000000005</v>
      </c>
      <c r="M170" s="42">
        <f>+N170+O170</f>
        <v>4369293</v>
      </c>
      <c r="N170" s="42">
        <f>+N171+N172</f>
        <v>3664586.5</v>
      </c>
      <c r="O170" s="42">
        <f>+O171+O172</f>
        <v>704706.5</v>
      </c>
      <c r="P170" s="55"/>
    </row>
    <row r="171" spans="1:16" ht="28.5" customHeight="1">
      <c r="A171" s="27"/>
      <c r="B171" s="28"/>
      <c r="C171" s="12" t="s">
        <v>33</v>
      </c>
      <c r="D171" s="42">
        <f t="shared" ref="D171:D172" si="47">+E171+F171</f>
        <v>1221007</v>
      </c>
      <c r="E171" s="43">
        <v>1017506</v>
      </c>
      <c r="F171" s="43">
        <v>203501</v>
      </c>
      <c r="G171" s="42">
        <f t="shared" ref="G171:G172" si="48">+H171+I171</f>
        <v>2256375.7999999998</v>
      </c>
      <c r="H171" s="43">
        <v>1885659.9</v>
      </c>
      <c r="I171" s="43">
        <v>370715.9</v>
      </c>
      <c r="J171" s="42">
        <f t="shared" ref="J171:J172" si="49">+K171+L171</f>
        <v>3072505</v>
      </c>
      <c r="K171" s="43">
        <v>2576231.2000000002</v>
      </c>
      <c r="L171" s="43">
        <v>496273.80000000005</v>
      </c>
      <c r="M171" s="42">
        <f t="shared" ref="M171:M172" si="50">+N171+O171</f>
        <v>3899293</v>
      </c>
      <c r="N171" s="43">
        <v>3272920</v>
      </c>
      <c r="O171" s="43">
        <v>626373</v>
      </c>
      <c r="P171" s="55"/>
    </row>
    <row r="172" spans="1:16" ht="28.5" customHeight="1">
      <c r="A172" s="27"/>
      <c r="B172" s="28"/>
      <c r="C172" s="12" t="s">
        <v>35</v>
      </c>
      <c r="D172" s="42">
        <f t="shared" si="47"/>
        <v>260649</v>
      </c>
      <c r="E172" s="43">
        <v>217208</v>
      </c>
      <c r="F172" s="43">
        <v>43441</v>
      </c>
      <c r="G172" s="42">
        <f t="shared" si="48"/>
        <v>340104</v>
      </c>
      <c r="H172" s="43">
        <v>283419.5</v>
      </c>
      <c r="I172" s="43">
        <v>56684.5</v>
      </c>
      <c r="J172" s="42">
        <f t="shared" si="49"/>
        <v>409992</v>
      </c>
      <c r="K172" s="43">
        <v>341659.5</v>
      </c>
      <c r="L172" s="43">
        <v>68332.5</v>
      </c>
      <c r="M172" s="42">
        <f t="shared" si="50"/>
        <v>470000</v>
      </c>
      <c r="N172" s="43">
        <v>391666.5</v>
      </c>
      <c r="O172" s="43">
        <v>78333.5</v>
      </c>
      <c r="P172" s="55"/>
    </row>
    <row r="173" spans="1:16" ht="28.5" customHeight="1">
      <c r="A173" s="31">
        <v>1004</v>
      </c>
      <c r="B173" s="28"/>
      <c r="C173" s="13" t="s">
        <v>54</v>
      </c>
      <c r="D173" s="43">
        <f>+D175+D197+D216+D231+D237+D245+D252+D258+D265+D271</f>
        <v>1891662.7999999998</v>
      </c>
      <c r="E173" s="43">
        <f>+E175+E197+E216+E231+E237+E245+E252+E258+E265+E271</f>
        <v>1534924.6</v>
      </c>
      <c r="F173" s="43">
        <f t="shared" ref="F173:O173" si="51">+F175+F197+F216+F231+F237+F245+F252+F258+F265+F271</f>
        <v>356738.2</v>
      </c>
      <c r="G173" s="43">
        <f t="shared" si="51"/>
        <v>7215287.4000000004</v>
      </c>
      <c r="H173" s="43">
        <f t="shared" si="51"/>
        <v>5611790.3000000007</v>
      </c>
      <c r="I173" s="43">
        <f t="shared" si="51"/>
        <v>1603497.1</v>
      </c>
      <c r="J173" s="43">
        <f t="shared" si="51"/>
        <v>10006516.799999999</v>
      </c>
      <c r="K173" s="43">
        <f t="shared" si="51"/>
        <v>7604009.8000000007</v>
      </c>
      <c r="L173" s="43">
        <f t="shared" si="51"/>
        <v>2402507</v>
      </c>
      <c r="M173" s="43">
        <f t="shared" si="51"/>
        <v>11899553.1</v>
      </c>
      <c r="N173" s="43">
        <f t="shared" si="51"/>
        <v>8863418.4000000004</v>
      </c>
      <c r="O173" s="43">
        <f t="shared" si="51"/>
        <v>3036134.7</v>
      </c>
      <c r="P173" s="55"/>
    </row>
    <row r="174" spans="1:16" ht="28.5" customHeight="1">
      <c r="A174" s="27"/>
      <c r="B174" s="28"/>
      <c r="C174" s="10" t="s">
        <v>5</v>
      </c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55"/>
    </row>
    <row r="175" spans="1:16" ht="57" customHeight="1">
      <c r="A175" s="27"/>
      <c r="B175" s="30">
        <v>11005</v>
      </c>
      <c r="C175" s="11" t="s">
        <v>84</v>
      </c>
      <c r="D175" s="79">
        <f>+E175+F175</f>
        <v>130075.6</v>
      </c>
      <c r="E175" s="79">
        <f>+E179</f>
        <v>101989.20000000001</v>
      </c>
      <c r="F175" s="79">
        <f>+F179</f>
        <v>28086.400000000001</v>
      </c>
      <c r="G175" s="79">
        <f>+H175+I175</f>
        <v>390225.4</v>
      </c>
      <c r="H175" s="79">
        <f>+H179</f>
        <v>305966.2</v>
      </c>
      <c r="I175" s="79">
        <f>+I179</f>
        <v>84259.199999999997</v>
      </c>
      <c r="J175" s="79">
        <f>+K175+L175</f>
        <v>693733.5</v>
      </c>
      <c r="K175" s="79">
        <f>+K179</f>
        <v>543939.4</v>
      </c>
      <c r="L175" s="79">
        <f>+L179</f>
        <v>149794.09999999998</v>
      </c>
      <c r="M175" s="79">
        <f>+N175+O175</f>
        <v>867166.70000000007</v>
      </c>
      <c r="N175" s="79">
        <f>+N179</f>
        <v>679924.10000000009</v>
      </c>
      <c r="O175" s="79">
        <f>+O179</f>
        <v>187242.59999999998</v>
      </c>
      <c r="P175" s="55"/>
    </row>
    <row r="176" spans="1:16" ht="28.5" customHeight="1">
      <c r="A176" s="27"/>
      <c r="B176" s="28"/>
      <c r="C176" s="10" t="s">
        <v>6</v>
      </c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55"/>
    </row>
    <row r="177" spans="1:16" ht="43.5" customHeight="1">
      <c r="A177" s="27"/>
      <c r="B177" s="28"/>
      <c r="C177" s="8" t="s">
        <v>121</v>
      </c>
      <c r="D177" s="39">
        <f>+E177+F177</f>
        <v>130075.6</v>
      </c>
      <c r="E177" s="39">
        <f>+E175</f>
        <v>101989.20000000001</v>
      </c>
      <c r="F177" s="39">
        <f>+F175</f>
        <v>28086.400000000001</v>
      </c>
      <c r="G177" s="39">
        <f>+H177+I177</f>
        <v>390225.4</v>
      </c>
      <c r="H177" s="39">
        <f>+H175</f>
        <v>305966.2</v>
      </c>
      <c r="I177" s="39">
        <f>+I175</f>
        <v>84259.199999999997</v>
      </c>
      <c r="J177" s="39">
        <f>+K177+L177</f>
        <v>693733.5</v>
      </c>
      <c r="K177" s="39">
        <f>+K175</f>
        <v>543939.4</v>
      </c>
      <c r="L177" s="39">
        <f>+L175</f>
        <v>149794.09999999998</v>
      </c>
      <c r="M177" s="39">
        <f>+N177+O177</f>
        <v>867166.70000000007</v>
      </c>
      <c r="N177" s="39">
        <f>+N175</f>
        <v>679924.10000000009</v>
      </c>
      <c r="O177" s="39">
        <f>+O175</f>
        <v>187242.59999999998</v>
      </c>
      <c r="P177" s="55"/>
    </row>
    <row r="178" spans="1:16" ht="36.75" customHeight="1">
      <c r="A178" s="27"/>
      <c r="B178" s="28"/>
      <c r="C178" s="10" t="s">
        <v>7</v>
      </c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55"/>
    </row>
    <row r="179" spans="1:16" ht="28.5" customHeight="1">
      <c r="A179" s="27"/>
      <c r="B179" s="28"/>
      <c r="C179" s="10" t="s">
        <v>8</v>
      </c>
      <c r="D179" s="42">
        <f>+E179+F179</f>
        <v>130075.6</v>
      </c>
      <c r="E179" s="42">
        <f>SUM(E180:E196)</f>
        <v>101989.20000000001</v>
      </c>
      <c r="F179" s="42">
        <f>SUM(F180:F196)</f>
        <v>28086.400000000001</v>
      </c>
      <c r="G179" s="42">
        <f>+H179+I179</f>
        <v>390225.4</v>
      </c>
      <c r="H179" s="42">
        <f>SUM(H180:H196)</f>
        <v>305966.2</v>
      </c>
      <c r="I179" s="42">
        <f>SUM(I180:I196)</f>
        <v>84259.199999999997</v>
      </c>
      <c r="J179" s="42">
        <f>+K179+L179</f>
        <v>693733.5</v>
      </c>
      <c r="K179" s="42">
        <f>SUM(K180:K196)</f>
        <v>543939.4</v>
      </c>
      <c r="L179" s="42">
        <f>SUM(L180:L196)</f>
        <v>149794.09999999998</v>
      </c>
      <c r="M179" s="42">
        <f>+N179+O179</f>
        <v>867166.70000000007</v>
      </c>
      <c r="N179" s="42">
        <f>SUM(N180:N196)</f>
        <v>679924.10000000009</v>
      </c>
      <c r="O179" s="42">
        <f>SUM(O180:O196)</f>
        <v>187242.59999999998</v>
      </c>
      <c r="P179" s="55"/>
    </row>
    <row r="180" spans="1:16" ht="28.5" customHeight="1">
      <c r="A180" s="27"/>
      <c r="B180" s="28"/>
      <c r="C180" s="12" t="s">
        <v>9</v>
      </c>
      <c r="D180" s="42">
        <f t="shared" ref="D180:D196" si="52">+E180+F180</f>
        <v>33661.100000000006</v>
      </c>
      <c r="E180" s="43">
        <v>25455.9</v>
      </c>
      <c r="F180" s="43">
        <v>8205.2000000000007</v>
      </c>
      <c r="G180" s="42">
        <f t="shared" ref="G180:G196" si="53">+H180+I180</f>
        <v>67322.200000000012</v>
      </c>
      <c r="H180" s="43">
        <v>50911.8</v>
      </c>
      <c r="I180" s="43">
        <v>16410.400000000001</v>
      </c>
      <c r="J180" s="42">
        <f t="shared" ref="J180:J196" si="54">+K180+L180</f>
        <v>100983.30000000002</v>
      </c>
      <c r="K180" s="43">
        <v>76367.700000000012</v>
      </c>
      <c r="L180" s="43">
        <v>24615.600000000002</v>
      </c>
      <c r="M180" s="42">
        <f t="shared" ref="M180:M196" si="55">+N180+O180</f>
        <v>134644.40000000002</v>
      </c>
      <c r="N180" s="43">
        <v>101823.6</v>
      </c>
      <c r="O180" s="43">
        <v>32820.800000000003</v>
      </c>
      <c r="P180" s="55"/>
    </row>
    <row r="181" spans="1:16" ht="28.5" customHeight="1">
      <c r="A181" s="27"/>
      <c r="B181" s="28"/>
      <c r="C181" s="12" t="s">
        <v>10</v>
      </c>
      <c r="D181" s="42">
        <f t="shared" si="52"/>
        <v>360</v>
      </c>
      <c r="E181" s="43">
        <v>300</v>
      </c>
      <c r="F181" s="43">
        <v>60</v>
      </c>
      <c r="G181" s="42">
        <f t="shared" si="53"/>
        <v>720</v>
      </c>
      <c r="H181" s="43">
        <v>600</v>
      </c>
      <c r="I181" s="43">
        <v>120</v>
      </c>
      <c r="J181" s="42">
        <f t="shared" si="54"/>
        <v>1080</v>
      </c>
      <c r="K181" s="43">
        <v>900</v>
      </c>
      <c r="L181" s="43">
        <v>180</v>
      </c>
      <c r="M181" s="42">
        <f t="shared" si="55"/>
        <v>1440</v>
      </c>
      <c r="N181" s="43">
        <v>1200</v>
      </c>
      <c r="O181" s="43">
        <v>240</v>
      </c>
      <c r="P181" s="55"/>
    </row>
    <row r="182" spans="1:16" ht="28.5" customHeight="1">
      <c r="A182" s="27"/>
      <c r="B182" s="28"/>
      <c r="C182" s="12" t="s">
        <v>11</v>
      </c>
      <c r="D182" s="42">
        <f t="shared" si="52"/>
        <v>0</v>
      </c>
      <c r="E182" s="43">
        <v>0</v>
      </c>
      <c r="F182" s="43">
        <v>0</v>
      </c>
      <c r="G182" s="42">
        <f t="shared" si="53"/>
        <v>196</v>
      </c>
      <c r="H182" s="43">
        <v>0</v>
      </c>
      <c r="I182" s="43">
        <v>196</v>
      </c>
      <c r="J182" s="42">
        <f t="shared" si="54"/>
        <v>196</v>
      </c>
      <c r="K182" s="43">
        <v>0</v>
      </c>
      <c r="L182" s="43">
        <v>196</v>
      </c>
      <c r="M182" s="42">
        <f t="shared" si="55"/>
        <v>196</v>
      </c>
      <c r="N182" s="43">
        <v>0</v>
      </c>
      <c r="O182" s="43">
        <v>196</v>
      </c>
      <c r="P182" s="55"/>
    </row>
    <row r="183" spans="1:16" ht="28.5" customHeight="1">
      <c r="A183" s="27"/>
      <c r="B183" s="28"/>
      <c r="C183" s="12" t="s">
        <v>142</v>
      </c>
      <c r="D183" s="42">
        <f t="shared" si="52"/>
        <v>405</v>
      </c>
      <c r="E183" s="43">
        <v>337.5</v>
      </c>
      <c r="F183" s="43">
        <v>67.5</v>
      </c>
      <c r="G183" s="42">
        <f t="shared" si="53"/>
        <v>810</v>
      </c>
      <c r="H183" s="43">
        <v>675</v>
      </c>
      <c r="I183" s="43">
        <v>135</v>
      </c>
      <c r="J183" s="42">
        <f t="shared" si="54"/>
        <v>1215</v>
      </c>
      <c r="K183" s="43">
        <v>1012.5</v>
      </c>
      <c r="L183" s="43">
        <v>202.5</v>
      </c>
      <c r="M183" s="42">
        <f t="shared" si="55"/>
        <v>1620</v>
      </c>
      <c r="N183" s="43">
        <v>1350</v>
      </c>
      <c r="O183" s="43">
        <v>270</v>
      </c>
      <c r="P183" s="55"/>
    </row>
    <row r="184" spans="1:16" ht="28.5" customHeight="1">
      <c r="A184" s="27"/>
      <c r="B184" s="28"/>
      <c r="C184" s="12" t="s">
        <v>12</v>
      </c>
      <c r="D184" s="42">
        <f t="shared" si="52"/>
        <v>195</v>
      </c>
      <c r="E184" s="43">
        <v>162.5</v>
      </c>
      <c r="F184" s="43">
        <v>32.5</v>
      </c>
      <c r="G184" s="42">
        <f t="shared" si="53"/>
        <v>585</v>
      </c>
      <c r="H184" s="43">
        <v>487.5</v>
      </c>
      <c r="I184" s="43">
        <v>97.5</v>
      </c>
      <c r="J184" s="42">
        <f t="shared" si="54"/>
        <v>1365</v>
      </c>
      <c r="K184" s="43">
        <v>1137.5</v>
      </c>
      <c r="L184" s="43">
        <v>227.5</v>
      </c>
      <c r="M184" s="42">
        <f t="shared" si="55"/>
        <v>1950</v>
      </c>
      <c r="N184" s="43">
        <v>1625</v>
      </c>
      <c r="O184" s="43">
        <v>325</v>
      </c>
      <c r="P184" s="55"/>
    </row>
    <row r="185" spans="1:16" ht="28.5" customHeight="1">
      <c r="A185" s="27"/>
      <c r="B185" s="28"/>
      <c r="C185" s="12" t="s">
        <v>29</v>
      </c>
      <c r="D185" s="42">
        <f t="shared" si="52"/>
        <v>0</v>
      </c>
      <c r="E185" s="43">
        <v>0</v>
      </c>
      <c r="F185" s="43">
        <v>0</v>
      </c>
      <c r="G185" s="42">
        <f t="shared" si="53"/>
        <v>1087.8</v>
      </c>
      <c r="H185" s="43">
        <v>906.4</v>
      </c>
      <c r="I185" s="43">
        <v>181.4</v>
      </c>
      <c r="J185" s="42">
        <f t="shared" si="54"/>
        <v>2175.6</v>
      </c>
      <c r="K185" s="43">
        <v>1812.8</v>
      </c>
      <c r="L185" s="43">
        <v>362.8</v>
      </c>
      <c r="M185" s="42">
        <f t="shared" si="55"/>
        <v>2175.6</v>
      </c>
      <c r="N185" s="43">
        <v>1812.8</v>
      </c>
      <c r="O185" s="43">
        <v>362.8</v>
      </c>
      <c r="P185" s="55"/>
    </row>
    <row r="186" spans="1:16" ht="28.5" customHeight="1">
      <c r="A186" s="27"/>
      <c r="B186" s="28"/>
      <c r="C186" s="12" t="s">
        <v>13</v>
      </c>
      <c r="D186" s="42">
        <f t="shared" si="52"/>
        <v>149.9</v>
      </c>
      <c r="E186" s="43">
        <v>124.9</v>
      </c>
      <c r="F186" s="43">
        <v>25</v>
      </c>
      <c r="G186" s="42">
        <f t="shared" si="53"/>
        <v>299.8</v>
      </c>
      <c r="H186" s="43">
        <v>249.8</v>
      </c>
      <c r="I186" s="43">
        <v>50</v>
      </c>
      <c r="J186" s="42">
        <f t="shared" si="54"/>
        <v>449.70000000000005</v>
      </c>
      <c r="K186" s="43">
        <v>374.70000000000005</v>
      </c>
      <c r="L186" s="43">
        <v>75</v>
      </c>
      <c r="M186" s="42">
        <f t="shared" si="55"/>
        <v>599.6</v>
      </c>
      <c r="N186" s="43">
        <v>499.6</v>
      </c>
      <c r="O186" s="43">
        <v>100</v>
      </c>
      <c r="P186" s="55"/>
    </row>
    <row r="187" spans="1:16" ht="28.5" customHeight="1">
      <c r="A187" s="27"/>
      <c r="B187" s="28"/>
      <c r="C187" s="12" t="s">
        <v>143</v>
      </c>
      <c r="D187" s="42">
        <f t="shared" si="52"/>
        <v>120</v>
      </c>
      <c r="E187" s="43">
        <v>100</v>
      </c>
      <c r="F187" s="43">
        <v>20</v>
      </c>
      <c r="G187" s="42">
        <f t="shared" si="53"/>
        <v>240</v>
      </c>
      <c r="H187" s="43">
        <v>200</v>
      </c>
      <c r="I187" s="43">
        <v>40</v>
      </c>
      <c r="J187" s="42">
        <f t="shared" si="54"/>
        <v>360</v>
      </c>
      <c r="K187" s="43">
        <v>300</v>
      </c>
      <c r="L187" s="43">
        <v>60</v>
      </c>
      <c r="M187" s="42">
        <f t="shared" si="55"/>
        <v>500</v>
      </c>
      <c r="N187" s="43">
        <v>416.6</v>
      </c>
      <c r="O187" s="43">
        <v>83.4</v>
      </c>
      <c r="P187" s="55"/>
    </row>
    <row r="188" spans="1:16" ht="28.5" customHeight="1">
      <c r="A188" s="27"/>
      <c r="B188" s="28"/>
      <c r="C188" s="12" t="s">
        <v>15</v>
      </c>
      <c r="D188" s="42">
        <f t="shared" si="52"/>
        <v>52.5</v>
      </c>
      <c r="E188" s="43">
        <v>47.5</v>
      </c>
      <c r="F188" s="43">
        <v>5</v>
      </c>
      <c r="G188" s="42">
        <f t="shared" si="53"/>
        <v>105</v>
      </c>
      <c r="H188" s="43">
        <v>95</v>
      </c>
      <c r="I188" s="43">
        <v>10</v>
      </c>
      <c r="J188" s="42">
        <f t="shared" si="54"/>
        <v>157.5</v>
      </c>
      <c r="K188" s="43">
        <v>142.5</v>
      </c>
      <c r="L188" s="43">
        <v>15</v>
      </c>
      <c r="M188" s="42">
        <f t="shared" si="55"/>
        <v>210</v>
      </c>
      <c r="N188" s="43">
        <v>190</v>
      </c>
      <c r="O188" s="43">
        <v>20</v>
      </c>
      <c r="P188" s="55"/>
    </row>
    <row r="189" spans="1:16" ht="28.5" customHeight="1">
      <c r="A189" s="27"/>
      <c r="B189" s="28"/>
      <c r="C189" s="12" t="s">
        <v>17</v>
      </c>
      <c r="D189" s="42">
        <f t="shared" si="52"/>
        <v>60</v>
      </c>
      <c r="E189" s="43">
        <v>50</v>
      </c>
      <c r="F189" s="43">
        <v>10</v>
      </c>
      <c r="G189" s="42">
        <f t="shared" si="53"/>
        <v>120</v>
      </c>
      <c r="H189" s="43">
        <v>100</v>
      </c>
      <c r="I189" s="43">
        <v>20</v>
      </c>
      <c r="J189" s="42">
        <f t="shared" si="54"/>
        <v>180</v>
      </c>
      <c r="K189" s="43">
        <v>150</v>
      </c>
      <c r="L189" s="43">
        <v>30</v>
      </c>
      <c r="M189" s="42">
        <f t="shared" si="55"/>
        <v>240</v>
      </c>
      <c r="N189" s="43">
        <v>200</v>
      </c>
      <c r="O189" s="43">
        <v>40</v>
      </c>
      <c r="P189" s="55"/>
    </row>
    <row r="190" spans="1:16" ht="28.5" customHeight="1">
      <c r="A190" s="27"/>
      <c r="B190" s="28"/>
      <c r="C190" s="12" t="s">
        <v>47</v>
      </c>
      <c r="D190" s="42">
        <f t="shared" si="52"/>
        <v>150</v>
      </c>
      <c r="E190" s="43">
        <v>125</v>
      </c>
      <c r="F190" s="43">
        <v>25</v>
      </c>
      <c r="G190" s="42">
        <f t="shared" si="53"/>
        <v>300</v>
      </c>
      <c r="H190" s="43">
        <v>250</v>
      </c>
      <c r="I190" s="43">
        <v>50</v>
      </c>
      <c r="J190" s="42">
        <f t="shared" si="54"/>
        <v>450</v>
      </c>
      <c r="K190" s="43">
        <v>375</v>
      </c>
      <c r="L190" s="43">
        <v>75</v>
      </c>
      <c r="M190" s="42">
        <f t="shared" si="55"/>
        <v>600</v>
      </c>
      <c r="N190" s="43">
        <v>500</v>
      </c>
      <c r="O190" s="43">
        <v>100</v>
      </c>
      <c r="P190" s="55"/>
    </row>
    <row r="191" spans="1:16" ht="28.5" customHeight="1">
      <c r="A191" s="27"/>
      <c r="B191" s="28"/>
      <c r="C191" s="12" t="s">
        <v>18</v>
      </c>
      <c r="D191" s="42">
        <f t="shared" si="52"/>
        <v>0</v>
      </c>
      <c r="E191" s="43">
        <v>0</v>
      </c>
      <c r="F191" s="43">
        <v>0</v>
      </c>
      <c r="G191" s="42">
        <f t="shared" si="53"/>
        <v>510</v>
      </c>
      <c r="H191" s="43">
        <v>425</v>
      </c>
      <c r="I191" s="43">
        <v>85</v>
      </c>
      <c r="J191" s="42">
        <f t="shared" si="54"/>
        <v>1530</v>
      </c>
      <c r="K191" s="43">
        <v>1275</v>
      </c>
      <c r="L191" s="43">
        <v>255</v>
      </c>
      <c r="M191" s="42">
        <f t="shared" si="55"/>
        <v>2550.1</v>
      </c>
      <c r="N191" s="43">
        <v>2125</v>
      </c>
      <c r="O191" s="43">
        <v>425.1</v>
      </c>
      <c r="P191" s="55"/>
    </row>
    <row r="192" spans="1:16" ht="28.5" customHeight="1">
      <c r="A192" s="27"/>
      <c r="B192" s="28"/>
      <c r="C192" s="12" t="s">
        <v>19</v>
      </c>
      <c r="D192" s="42">
        <f t="shared" si="52"/>
        <v>258.89999999999998</v>
      </c>
      <c r="E192" s="43">
        <v>215.7</v>
      </c>
      <c r="F192" s="43">
        <v>43.2</v>
      </c>
      <c r="G192" s="42">
        <f t="shared" si="53"/>
        <v>517.79999999999995</v>
      </c>
      <c r="H192" s="43">
        <v>431.4</v>
      </c>
      <c r="I192" s="43">
        <v>86.4</v>
      </c>
      <c r="J192" s="42">
        <f t="shared" si="54"/>
        <v>776.69999999999993</v>
      </c>
      <c r="K192" s="43">
        <v>647.09999999999991</v>
      </c>
      <c r="L192" s="43">
        <v>129.60000000000002</v>
      </c>
      <c r="M192" s="42">
        <f t="shared" si="55"/>
        <v>1035.5999999999999</v>
      </c>
      <c r="N192" s="43">
        <v>862.8</v>
      </c>
      <c r="O192" s="43">
        <v>172.8</v>
      </c>
      <c r="P192" s="55"/>
    </row>
    <row r="193" spans="1:16" ht="28.5" customHeight="1">
      <c r="A193" s="27"/>
      <c r="B193" s="28"/>
      <c r="C193" s="12" t="s">
        <v>20</v>
      </c>
      <c r="D193" s="42">
        <f t="shared" si="52"/>
        <v>0</v>
      </c>
      <c r="E193" s="43">
        <v>0</v>
      </c>
      <c r="F193" s="43">
        <v>0</v>
      </c>
      <c r="G193" s="42">
        <f t="shared" si="53"/>
        <v>2661.1</v>
      </c>
      <c r="H193" s="43">
        <v>2217.5</v>
      </c>
      <c r="I193" s="43">
        <v>443.6</v>
      </c>
      <c r="J193" s="42">
        <f t="shared" si="54"/>
        <v>4656.8999999999996</v>
      </c>
      <c r="K193" s="43">
        <v>3880.6</v>
      </c>
      <c r="L193" s="43">
        <v>776.3</v>
      </c>
      <c r="M193" s="42">
        <f t="shared" si="55"/>
        <v>6652.8</v>
      </c>
      <c r="N193" s="43">
        <v>5543.8</v>
      </c>
      <c r="O193" s="43">
        <v>1109</v>
      </c>
      <c r="P193" s="55"/>
    </row>
    <row r="194" spans="1:16" ht="28.5" customHeight="1">
      <c r="A194" s="27"/>
      <c r="B194" s="28"/>
      <c r="C194" s="12" t="s">
        <v>32</v>
      </c>
      <c r="D194" s="42">
        <f t="shared" si="52"/>
        <v>149.9</v>
      </c>
      <c r="E194" s="43">
        <v>124.9</v>
      </c>
      <c r="F194" s="43">
        <v>25</v>
      </c>
      <c r="G194" s="42">
        <f t="shared" si="53"/>
        <v>299.8</v>
      </c>
      <c r="H194" s="43">
        <v>249.8</v>
      </c>
      <c r="I194" s="43">
        <v>50</v>
      </c>
      <c r="J194" s="42">
        <f t="shared" si="54"/>
        <v>449.70000000000005</v>
      </c>
      <c r="K194" s="43">
        <v>374.70000000000005</v>
      </c>
      <c r="L194" s="43">
        <v>75</v>
      </c>
      <c r="M194" s="42">
        <f t="shared" si="55"/>
        <v>599.6</v>
      </c>
      <c r="N194" s="43">
        <v>499.6</v>
      </c>
      <c r="O194" s="43">
        <v>100</v>
      </c>
      <c r="P194" s="55"/>
    </row>
    <row r="195" spans="1:16" ht="28.5" customHeight="1">
      <c r="A195" s="27"/>
      <c r="B195" s="28"/>
      <c r="C195" s="12" t="s">
        <v>165</v>
      </c>
      <c r="D195" s="42">
        <f t="shared" si="52"/>
        <v>100</v>
      </c>
      <c r="E195" s="43">
        <v>0</v>
      </c>
      <c r="F195" s="43">
        <v>100</v>
      </c>
      <c r="G195" s="42">
        <f t="shared" si="53"/>
        <v>200</v>
      </c>
      <c r="H195" s="43">
        <v>0</v>
      </c>
      <c r="I195" s="43">
        <v>200</v>
      </c>
      <c r="J195" s="42">
        <f t="shared" si="54"/>
        <v>400</v>
      </c>
      <c r="K195" s="43">
        <v>0</v>
      </c>
      <c r="L195" s="43">
        <v>400</v>
      </c>
      <c r="M195" s="42">
        <f t="shared" si="55"/>
        <v>600</v>
      </c>
      <c r="N195" s="43">
        <v>0</v>
      </c>
      <c r="O195" s="43">
        <v>600</v>
      </c>
      <c r="P195" s="55"/>
    </row>
    <row r="196" spans="1:16" ht="28.5" customHeight="1">
      <c r="A196" s="27"/>
      <c r="B196" s="28"/>
      <c r="C196" s="10" t="s">
        <v>116</v>
      </c>
      <c r="D196" s="42">
        <f t="shared" si="52"/>
        <v>94413.3</v>
      </c>
      <c r="E196" s="43">
        <v>74945.3</v>
      </c>
      <c r="F196" s="43">
        <v>19468</v>
      </c>
      <c r="G196" s="42">
        <f t="shared" si="53"/>
        <v>314250.90000000002</v>
      </c>
      <c r="H196" s="43">
        <v>248167</v>
      </c>
      <c r="I196" s="43">
        <v>66083.899999999994</v>
      </c>
      <c r="J196" s="42">
        <f t="shared" si="54"/>
        <v>577308.1</v>
      </c>
      <c r="K196" s="43">
        <v>455189.3</v>
      </c>
      <c r="L196" s="43">
        <v>122118.79999999999</v>
      </c>
      <c r="M196" s="42">
        <f t="shared" si="55"/>
        <v>711553</v>
      </c>
      <c r="N196" s="43">
        <v>561275.30000000005</v>
      </c>
      <c r="O196" s="43">
        <v>150277.69999999998</v>
      </c>
      <c r="P196" s="55"/>
    </row>
    <row r="197" spans="1:16" ht="57" customHeight="1">
      <c r="A197" s="27"/>
      <c r="B197" s="30">
        <v>11006</v>
      </c>
      <c r="C197" s="13" t="s">
        <v>55</v>
      </c>
      <c r="D197" s="79">
        <f>+E197+F197</f>
        <v>114290.70000000001</v>
      </c>
      <c r="E197" s="79">
        <f>+E201</f>
        <v>96194.8</v>
      </c>
      <c r="F197" s="79">
        <f>+F201</f>
        <v>18095.900000000001</v>
      </c>
      <c r="G197" s="79">
        <f>+H197+I197</f>
        <v>228581.40000000002</v>
      </c>
      <c r="H197" s="79">
        <f>+H201</f>
        <v>192389.6</v>
      </c>
      <c r="I197" s="79">
        <f>+I201</f>
        <v>36191.800000000003</v>
      </c>
      <c r="J197" s="79">
        <f>+K197+L197</f>
        <v>342872.10000000003</v>
      </c>
      <c r="K197" s="79">
        <f>+K201</f>
        <v>288584.40000000002</v>
      </c>
      <c r="L197" s="79">
        <f>+L201</f>
        <v>54287.700000000004</v>
      </c>
      <c r="M197" s="79">
        <f>+N197+O197</f>
        <v>457162.60000000003</v>
      </c>
      <c r="N197" s="79">
        <f>+N201</f>
        <v>384779.2</v>
      </c>
      <c r="O197" s="79">
        <f>+O201</f>
        <v>72383.400000000009</v>
      </c>
      <c r="P197" s="55"/>
    </row>
    <row r="198" spans="1:16" ht="28.5" customHeight="1">
      <c r="A198" s="27"/>
      <c r="B198" s="28"/>
      <c r="C198" s="10" t="s">
        <v>6</v>
      </c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55"/>
    </row>
    <row r="199" spans="1:16" ht="40.5" customHeight="1">
      <c r="A199" s="27"/>
      <c r="B199" s="28"/>
      <c r="C199" s="8" t="s">
        <v>121</v>
      </c>
      <c r="D199" s="39">
        <f>+E199+F199</f>
        <v>114290.70000000001</v>
      </c>
      <c r="E199" s="39">
        <f>+E197</f>
        <v>96194.8</v>
      </c>
      <c r="F199" s="39">
        <f>+F197</f>
        <v>18095.900000000001</v>
      </c>
      <c r="G199" s="39">
        <f>+H199+I199</f>
        <v>228581.40000000002</v>
      </c>
      <c r="H199" s="39">
        <f>+H197</f>
        <v>192389.6</v>
      </c>
      <c r="I199" s="39">
        <f>+I197</f>
        <v>36191.800000000003</v>
      </c>
      <c r="J199" s="39">
        <f>+K199+L199</f>
        <v>342872.10000000003</v>
      </c>
      <c r="K199" s="39">
        <f>+K197</f>
        <v>288584.40000000002</v>
      </c>
      <c r="L199" s="39">
        <f>+L197</f>
        <v>54287.700000000004</v>
      </c>
      <c r="M199" s="39">
        <f>+N199+O199</f>
        <v>457162.60000000003</v>
      </c>
      <c r="N199" s="39">
        <f>+N197</f>
        <v>384779.2</v>
      </c>
      <c r="O199" s="39">
        <f>+O197</f>
        <v>72383.400000000009</v>
      </c>
      <c r="P199" s="55"/>
    </row>
    <row r="200" spans="1:16" ht="28.5" customHeight="1">
      <c r="A200" s="27"/>
      <c r="B200" s="28"/>
      <c r="C200" s="10" t="s">
        <v>7</v>
      </c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55"/>
    </row>
    <row r="201" spans="1:16" ht="28.5" customHeight="1">
      <c r="A201" s="27"/>
      <c r="B201" s="28"/>
      <c r="C201" s="10" t="s">
        <v>8</v>
      </c>
      <c r="D201" s="42">
        <f>+E201+F201</f>
        <v>114290.70000000001</v>
      </c>
      <c r="E201" s="42">
        <f>SUM(E202:E215)</f>
        <v>96194.8</v>
      </c>
      <c r="F201" s="42">
        <f>SUM(F202:F215)</f>
        <v>18095.900000000001</v>
      </c>
      <c r="G201" s="42">
        <f>+H201+I201</f>
        <v>228581.40000000002</v>
      </c>
      <c r="H201" s="42">
        <f>SUM(H202:H215)</f>
        <v>192389.6</v>
      </c>
      <c r="I201" s="42">
        <f>SUM(I202:I215)</f>
        <v>36191.800000000003</v>
      </c>
      <c r="J201" s="42">
        <f>+K201+L201</f>
        <v>342872.10000000003</v>
      </c>
      <c r="K201" s="42">
        <f>SUM(K202:K215)</f>
        <v>288584.40000000002</v>
      </c>
      <c r="L201" s="42">
        <f>SUM(L202:L215)</f>
        <v>54287.700000000004</v>
      </c>
      <c r="M201" s="42">
        <f>+N201+O201</f>
        <v>457162.60000000003</v>
      </c>
      <c r="N201" s="42">
        <f>SUM(N202:N215)</f>
        <v>384779.2</v>
      </c>
      <c r="O201" s="42">
        <f>SUM(O202:O215)</f>
        <v>72383.400000000009</v>
      </c>
      <c r="P201" s="55"/>
    </row>
    <row r="202" spans="1:16" ht="28.5" customHeight="1">
      <c r="A202" s="27"/>
      <c r="B202" s="28"/>
      <c r="C202" s="12" t="s">
        <v>9</v>
      </c>
      <c r="D202" s="42">
        <f t="shared" ref="D202:D215" si="56">+E202+F202</f>
        <v>10866.7</v>
      </c>
      <c r="E202" s="43">
        <v>8289.4</v>
      </c>
      <c r="F202" s="43">
        <v>2577.3000000000002</v>
      </c>
      <c r="G202" s="42">
        <f t="shared" ref="G202:G215" si="57">+H202+I202</f>
        <v>21733.4</v>
      </c>
      <c r="H202" s="43">
        <v>16578.8</v>
      </c>
      <c r="I202" s="43">
        <v>5154.6000000000004</v>
      </c>
      <c r="J202" s="42">
        <f t="shared" ref="J202:J215" si="58">+K202+L202</f>
        <v>32600.1</v>
      </c>
      <c r="K202" s="43">
        <v>24868.199999999997</v>
      </c>
      <c r="L202" s="43">
        <v>7731.9000000000005</v>
      </c>
      <c r="M202" s="42">
        <f t="shared" ref="M202:M215" si="59">+N202+O202</f>
        <v>43466.8</v>
      </c>
      <c r="N202" s="43">
        <v>33157.599999999999</v>
      </c>
      <c r="O202" s="43">
        <v>10309.200000000001</v>
      </c>
      <c r="P202" s="55"/>
    </row>
    <row r="203" spans="1:16" ht="28.5" customHeight="1">
      <c r="A203" s="27"/>
      <c r="B203" s="28"/>
      <c r="C203" s="12" t="s">
        <v>10</v>
      </c>
      <c r="D203" s="42">
        <f t="shared" si="56"/>
        <v>120</v>
      </c>
      <c r="E203" s="43">
        <v>100</v>
      </c>
      <c r="F203" s="43">
        <v>20</v>
      </c>
      <c r="G203" s="42">
        <f t="shared" si="57"/>
        <v>240</v>
      </c>
      <c r="H203" s="43">
        <v>200</v>
      </c>
      <c r="I203" s="43">
        <v>40</v>
      </c>
      <c r="J203" s="42">
        <f t="shared" si="58"/>
        <v>360</v>
      </c>
      <c r="K203" s="43">
        <v>300</v>
      </c>
      <c r="L203" s="43">
        <v>60</v>
      </c>
      <c r="M203" s="42">
        <f t="shared" si="59"/>
        <v>480</v>
      </c>
      <c r="N203" s="43">
        <v>400</v>
      </c>
      <c r="O203" s="43">
        <v>80</v>
      </c>
      <c r="P203" s="55"/>
    </row>
    <row r="204" spans="1:16" ht="28.5" customHeight="1">
      <c r="A204" s="27"/>
      <c r="B204" s="28"/>
      <c r="C204" s="12" t="s">
        <v>11</v>
      </c>
      <c r="D204" s="42">
        <f t="shared" si="56"/>
        <v>0</v>
      </c>
      <c r="E204" s="43">
        <v>0</v>
      </c>
      <c r="F204" s="43">
        <v>0</v>
      </c>
      <c r="G204" s="42">
        <f t="shared" si="57"/>
        <v>0</v>
      </c>
      <c r="H204" s="43">
        <v>0</v>
      </c>
      <c r="I204" s="43">
        <v>0</v>
      </c>
      <c r="J204" s="42">
        <f t="shared" si="58"/>
        <v>250</v>
      </c>
      <c r="K204" s="43">
        <v>0</v>
      </c>
      <c r="L204" s="43">
        <v>250</v>
      </c>
      <c r="M204" s="42">
        <f t="shared" si="59"/>
        <v>6800</v>
      </c>
      <c r="N204" s="43">
        <v>6000</v>
      </c>
      <c r="O204" s="43">
        <v>800</v>
      </c>
      <c r="P204" s="55"/>
    </row>
    <row r="205" spans="1:16" ht="28.5" customHeight="1">
      <c r="A205" s="27"/>
      <c r="B205" s="28"/>
      <c r="C205" s="12" t="s">
        <v>142</v>
      </c>
      <c r="D205" s="42">
        <f t="shared" si="56"/>
        <v>90</v>
      </c>
      <c r="E205" s="43">
        <v>75</v>
      </c>
      <c r="F205" s="43">
        <v>15</v>
      </c>
      <c r="G205" s="42">
        <f t="shared" si="57"/>
        <v>180</v>
      </c>
      <c r="H205" s="43">
        <v>150</v>
      </c>
      <c r="I205" s="43">
        <v>30</v>
      </c>
      <c r="J205" s="42">
        <f t="shared" si="58"/>
        <v>270</v>
      </c>
      <c r="K205" s="43">
        <v>225</v>
      </c>
      <c r="L205" s="43">
        <v>45</v>
      </c>
      <c r="M205" s="42">
        <f t="shared" si="59"/>
        <v>360</v>
      </c>
      <c r="N205" s="43">
        <v>300</v>
      </c>
      <c r="O205" s="43">
        <v>60</v>
      </c>
      <c r="P205" s="55"/>
    </row>
    <row r="206" spans="1:16" ht="28.5" customHeight="1">
      <c r="A206" s="27"/>
      <c r="B206" s="28"/>
      <c r="C206" s="12" t="s">
        <v>12</v>
      </c>
      <c r="D206" s="42">
        <f t="shared" si="56"/>
        <v>130</v>
      </c>
      <c r="E206" s="43">
        <v>108.3</v>
      </c>
      <c r="F206" s="43">
        <v>21.7</v>
      </c>
      <c r="G206" s="42">
        <f t="shared" si="57"/>
        <v>260</v>
      </c>
      <c r="H206" s="43">
        <v>216.6</v>
      </c>
      <c r="I206" s="43">
        <v>43.4</v>
      </c>
      <c r="J206" s="42">
        <f t="shared" si="58"/>
        <v>390</v>
      </c>
      <c r="K206" s="43">
        <v>324.89999999999998</v>
      </c>
      <c r="L206" s="43">
        <v>65.099999999999994</v>
      </c>
      <c r="M206" s="42">
        <f t="shared" si="59"/>
        <v>520</v>
      </c>
      <c r="N206" s="43">
        <v>433.2</v>
      </c>
      <c r="O206" s="43">
        <v>86.8</v>
      </c>
      <c r="P206" s="55"/>
    </row>
    <row r="207" spans="1:16" ht="28.5" customHeight="1">
      <c r="A207" s="27"/>
      <c r="B207" s="28"/>
      <c r="C207" s="12" t="s">
        <v>143</v>
      </c>
      <c r="D207" s="42">
        <f t="shared" si="56"/>
        <v>0</v>
      </c>
      <c r="E207" s="43">
        <v>0</v>
      </c>
      <c r="F207" s="43">
        <v>0</v>
      </c>
      <c r="G207" s="42">
        <f t="shared" si="57"/>
        <v>75</v>
      </c>
      <c r="H207" s="43">
        <v>62.5</v>
      </c>
      <c r="I207" s="43">
        <v>12.5</v>
      </c>
      <c r="J207" s="42">
        <f t="shared" si="58"/>
        <v>150</v>
      </c>
      <c r="K207" s="43">
        <v>125</v>
      </c>
      <c r="L207" s="43">
        <v>25</v>
      </c>
      <c r="M207" s="42">
        <f t="shared" si="59"/>
        <v>150</v>
      </c>
      <c r="N207" s="43">
        <v>125</v>
      </c>
      <c r="O207" s="43">
        <v>25</v>
      </c>
      <c r="P207" s="55"/>
    </row>
    <row r="208" spans="1:16" ht="28.5" customHeight="1">
      <c r="A208" s="27"/>
      <c r="B208" s="28"/>
      <c r="C208" s="12" t="s">
        <v>15</v>
      </c>
      <c r="D208" s="42">
        <f t="shared" si="56"/>
        <v>0</v>
      </c>
      <c r="E208" s="43">
        <v>0</v>
      </c>
      <c r="F208" s="43">
        <v>0</v>
      </c>
      <c r="G208" s="42">
        <f t="shared" si="57"/>
        <v>120</v>
      </c>
      <c r="H208" s="43">
        <v>100</v>
      </c>
      <c r="I208" s="43">
        <v>20</v>
      </c>
      <c r="J208" s="42">
        <f t="shared" si="58"/>
        <v>240</v>
      </c>
      <c r="K208" s="43">
        <v>200</v>
      </c>
      <c r="L208" s="43">
        <v>40</v>
      </c>
      <c r="M208" s="42">
        <f t="shared" si="59"/>
        <v>240</v>
      </c>
      <c r="N208" s="43">
        <v>200</v>
      </c>
      <c r="O208" s="43">
        <v>40</v>
      </c>
      <c r="P208" s="55"/>
    </row>
    <row r="209" spans="1:16" ht="28.5" customHeight="1">
      <c r="A209" s="27"/>
      <c r="B209" s="28"/>
      <c r="C209" s="12" t="s">
        <v>17</v>
      </c>
      <c r="D209" s="42">
        <f t="shared" si="56"/>
        <v>140.69999999999999</v>
      </c>
      <c r="E209" s="43">
        <v>117.2</v>
      </c>
      <c r="F209" s="43">
        <v>23.5</v>
      </c>
      <c r="G209" s="42">
        <f t="shared" si="57"/>
        <v>281.39999999999998</v>
      </c>
      <c r="H209" s="43">
        <v>234.4</v>
      </c>
      <c r="I209" s="43">
        <v>47</v>
      </c>
      <c r="J209" s="42">
        <f t="shared" si="58"/>
        <v>422.1</v>
      </c>
      <c r="K209" s="43">
        <v>351.6</v>
      </c>
      <c r="L209" s="43">
        <v>70.5</v>
      </c>
      <c r="M209" s="42">
        <f t="shared" si="59"/>
        <v>562.79999999999995</v>
      </c>
      <c r="N209" s="43">
        <v>468.8</v>
      </c>
      <c r="O209" s="43">
        <v>94</v>
      </c>
      <c r="P209" s="55"/>
    </row>
    <row r="210" spans="1:16" ht="28.5" customHeight="1">
      <c r="A210" s="27"/>
      <c r="B210" s="28"/>
      <c r="C210" s="12" t="s">
        <v>18</v>
      </c>
      <c r="D210" s="42">
        <f t="shared" si="56"/>
        <v>558.29999999999995</v>
      </c>
      <c r="E210" s="43">
        <v>465.2</v>
      </c>
      <c r="F210" s="43">
        <v>93.1</v>
      </c>
      <c r="G210" s="42">
        <f t="shared" si="57"/>
        <v>1116.5999999999999</v>
      </c>
      <c r="H210" s="43">
        <v>930.4</v>
      </c>
      <c r="I210" s="43">
        <v>186.2</v>
      </c>
      <c r="J210" s="42">
        <f t="shared" si="58"/>
        <v>1674.8999999999999</v>
      </c>
      <c r="K210" s="43">
        <v>1395.6</v>
      </c>
      <c r="L210" s="43">
        <v>279.29999999999995</v>
      </c>
      <c r="M210" s="42">
        <f t="shared" si="59"/>
        <v>2233.1999999999998</v>
      </c>
      <c r="N210" s="43">
        <v>1860.8</v>
      </c>
      <c r="O210" s="43">
        <v>372.4</v>
      </c>
      <c r="P210" s="55"/>
    </row>
    <row r="211" spans="1:16" ht="28.5" customHeight="1">
      <c r="A211" s="27"/>
      <c r="B211" s="28"/>
      <c r="C211" s="12" t="s">
        <v>19</v>
      </c>
      <c r="D211" s="42">
        <f t="shared" si="56"/>
        <v>120</v>
      </c>
      <c r="E211" s="43">
        <v>100</v>
      </c>
      <c r="F211" s="43">
        <v>20</v>
      </c>
      <c r="G211" s="42">
        <f t="shared" si="57"/>
        <v>240</v>
      </c>
      <c r="H211" s="43">
        <v>200</v>
      </c>
      <c r="I211" s="43">
        <v>40</v>
      </c>
      <c r="J211" s="42">
        <f t="shared" si="58"/>
        <v>360</v>
      </c>
      <c r="K211" s="43">
        <v>300</v>
      </c>
      <c r="L211" s="43">
        <v>60</v>
      </c>
      <c r="M211" s="42">
        <f t="shared" si="59"/>
        <v>480</v>
      </c>
      <c r="N211" s="43">
        <v>400</v>
      </c>
      <c r="O211" s="43">
        <v>80</v>
      </c>
      <c r="P211" s="55"/>
    </row>
    <row r="212" spans="1:16" ht="28.5" customHeight="1">
      <c r="A212" s="27"/>
      <c r="B212" s="28"/>
      <c r="C212" s="12" t="s">
        <v>20</v>
      </c>
      <c r="D212" s="42">
        <f t="shared" si="56"/>
        <v>1039.5</v>
      </c>
      <c r="E212" s="43">
        <v>866.2</v>
      </c>
      <c r="F212" s="43">
        <v>173.3</v>
      </c>
      <c r="G212" s="42">
        <f t="shared" si="57"/>
        <v>2079</v>
      </c>
      <c r="H212" s="43">
        <v>1732.4</v>
      </c>
      <c r="I212" s="43">
        <v>346.6</v>
      </c>
      <c r="J212" s="42">
        <f t="shared" si="58"/>
        <v>3118.5000000000005</v>
      </c>
      <c r="K212" s="43">
        <v>2598.6000000000004</v>
      </c>
      <c r="L212" s="43">
        <v>519.90000000000009</v>
      </c>
      <c r="M212" s="42">
        <f t="shared" si="59"/>
        <v>4158</v>
      </c>
      <c r="N212" s="43">
        <v>3464.8</v>
      </c>
      <c r="O212" s="43">
        <v>693.2</v>
      </c>
      <c r="P212" s="55"/>
    </row>
    <row r="213" spans="1:16" ht="28.5" customHeight="1">
      <c r="A213" s="27"/>
      <c r="B213" s="28"/>
      <c r="C213" s="12" t="s">
        <v>32</v>
      </c>
      <c r="D213" s="42">
        <f t="shared" si="56"/>
        <v>60</v>
      </c>
      <c r="E213" s="43">
        <v>50</v>
      </c>
      <c r="F213" s="43">
        <v>10</v>
      </c>
      <c r="G213" s="42">
        <f t="shared" si="57"/>
        <v>120</v>
      </c>
      <c r="H213" s="43">
        <v>100</v>
      </c>
      <c r="I213" s="43">
        <v>20</v>
      </c>
      <c r="J213" s="42">
        <f t="shared" si="58"/>
        <v>180</v>
      </c>
      <c r="K213" s="43">
        <v>150</v>
      </c>
      <c r="L213" s="43">
        <v>30</v>
      </c>
      <c r="M213" s="42">
        <f t="shared" si="59"/>
        <v>240</v>
      </c>
      <c r="N213" s="43">
        <v>200</v>
      </c>
      <c r="O213" s="43">
        <v>40</v>
      </c>
      <c r="P213" s="55"/>
    </row>
    <row r="214" spans="1:16" ht="28.5" customHeight="1">
      <c r="A214" s="27"/>
      <c r="B214" s="28"/>
      <c r="C214" s="12" t="s">
        <v>165</v>
      </c>
      <c r="D214" s="42">
        <f t="shared" si="56"/>
        <v>0</v>
      </c>
      <c r="E214" s="43">
        <v>0</v>
      </c>
      <c r="F214" s="43">
        <v>0</v>
      </c>
      <c r="G214" s="42">
        <f t="shared" si="57"/>
        <v>0</v>
      </c>
      <c r="H214" s="43">
        <v>0</v>
      </c>
      <c r="I214" s="43">
        <v>0</v>
      </c>
      <c r="J214" s="42">
        <f t="shared" si="58"/>
        <v>400</v>
      </c>
      <c r="K214" s="43">
        <v>0</v>
      </c>
      <c r="L214" s="43">
        <v>400</v>
      </c>
      <c r="M214" s="42">
        <f t="shared" si="59"/>
        <v>400</v>
      </c>
      <c r="N214" s="43">
        <v>0</v>
      </c>
      <c r="O214" s="43">
        <v>400</v>
      </c>
      <c r="P214" s="55"/>
    </row>
    <row r="215" spans="1:16" ht="28.5" customHeight="1">
      <c r="A215" s="27"/>
      <c r="B215" s="28"/>
      <c r="C215" s="10" t="s">
        <v>116</v>
      </c>
      <c r="D215" s="42">
        <f t="shared" si="56"/>
        <v>101165.5</v>
      </c>
      <c r="E215" s="43">
        <v>86023.5</v>
      </c>
      <c r="F215" s="43">
        <v>15142.000000000002</v>
      </c>
      <c r="G215" s="42">
        <f t="shared" si="57"/>
        <v>202136</v>
      </c>
      <c r="H215" s="43">
        <v>171884.5</v>
      </c>
      <c r="I215" s="43">
        <v>30251.500000000004</v>
      </c>
      <c r="J215" s="42">
        <f t="shared" si="58"/>
        <v>302456.5</v>
      </c>
      <c r="K215" s="43">
        <v>257745.5</v>
      </c>
      <c r="L215" s="43">
        <v>44711.000000000007</v>
      </c>
      <c r="M215" s="42">
        <f t="shared" si="59"/>
        <v>397071.8</v>
      </c>
      <c r="N215" s="43">
        <v>337769</v>
      </c>
      <c r="O215" s="43">
        <v>59302.80000000001</v>
      </c>
      <c r="P215" s="55"/>
    </row>
    <row r="216" spans="1:16" ht="62.25" customHeight="1">
      <c r="A216" s="27"/>
      <c r="B216" s="30">
        <v>11007</v>
      </c>
      <c r="C216" s="13" t="s">
        <v>56</v>
      </c>
      <c r="D216" s="79">
        <f>+E216+F216</f>
        <v>168728</v>
      </c>
      <c r="E216" s="79">
        <f>+E220</f>
        <v>129516.9</v>
      </c>
      <c r="F216" s="79">
        <f>+F220</f>
        <v>39211.1</v>
      </c>
      <c r="G216" s="79">
        <f>+H216+I216</f>
        <v>337456</v>
      </c>
      <c r="H216" s="79">
        <f>+H220</f>
        <v>259033.8</v>
      </c>
      <c r="I216" s="79">
        <f>+I220</f>
        <v>78422.2</v>
      </c>
      <c r="J216" s="79">
        <f>+K216+L216</f>
        <v>506183.99999999994</v>
      </c>
      <c r="K216" s="79">
        <f>+K220</f>
        <v>388550.69999999995</v>
      </c>
      <c r="L216" s="79">
        <f>+L220</f>
        <v>117633.29999999999</v>
      </c>
      <c r="M216" s="79">
        <f>+N216+O216</f>
        <v>674912</v>
      </c>
      <c r="N216" s="79">
        <f>+N220</f>
        <v>518067.69999999995</v>
      </c>
      <c r="O216" s="79">
        <f>+O220</f>
        <v>156844.29999999999</v>
      </c>
      <c r="P216" s="55"/>
    </row>
    <row r="217" spans="1:16" ht="28.5" customHeight="1">
      <c r="A217" s="27"/>
      <c r="B217" s="28"/>
      <c r="C217" s="10" t="s">
        <v>6</v>
      </c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55"/>
    </row>
    <row r="218" spans="1:16" ht="39.75" customHeight="1">
      <c r="A218" s="27"/>
      <c r="B218" s="28"/>
      <c r="C218" s="8" t="s">
        <v>121</v>
      </c>
      <c r="D218" s="39">
        <f>+E218+F218</f>
        <v>168728</v>
      </c>
      <c r="E218" s="39">
        <f>+E216</f>
        <v>129516.9</v>
      </c>
      <c r="F218" s="39">
        <f>+F216</f>
        <v>39211.1</v>
      </c>
      <c r="G218" s="39">
        <f>+H218+I218</f>
        <v>337456</v>
      </c>
      <c r="H218" s="39">
        <f>+H216</f>
        <v>259033.8</v>
      </c>
      <c r="I218" s="39">
        <f>+I216</f>
        <v>78422.2</v>
      </c>
      <c r="J218" s="39">
        <f>+K218+L218</f>
        <v>506183.99999999994</v>
      </c>
      <c r="K218" s="39">
        <f>+K216</f>
        <v>388550.69999999995</v>
      </c>
      <c r="L218" s="39">
        <f>+L216</f>
        <v>117633.29999999999</v>
      </c>
      <c r="M218" s="39">
        <f>+N218+O218</f>
        <v>674912</v>
      </c>
      <c r="N218" s="39">
        <f>+N216</f>
        <v>518067.69999999995</v>
      </c>
      <c r="O218" s="39">
        <f>+O216</f>
        <v>156844.29999999999</v>
      </c>
      <c r="P218" s="55"/>
    </row>
    <row r="219" spans="1:16" ht="28.5" customHeight="1">
      <c r="A219" s="27"/>
      <c r="B219" s="28"/>
      <c r="C219" s="10" t="s">
        <v>7</v>
      </c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55"/>
    </row>
    <row r="220" spans="1:16" ht="28.5" customHeight="1">
      <c r="A220" s="27"/>
      <c r="B220" s="28"/>
      <c r="C220" s="10" t="s">
        <v>8</v>
      </c>
      <c r="D220" s="42">
        <f>+E220+F220</f>
        <v>168728</v>
      </c>
      <c r="E220" s="42">
        <f>SUM(E221:E230)</f>
        <v>129516.9</v>
      </c>
      <c r="F220" s="42">
        <f>SUM(F221:F230)</f>
        <v>39211.1</v>
      </c>
      <c r="G220" s="42">
        <f>+H220+I220</f>
        <v>337456</v>
      </c>
      <c r="H220" s="42">
        <f>SUM(H221:H230)</f>
        <v>259033.8</v>
      </c>
      <c r="I220" s="42">
        <f>SUM(I221:I230)</f>
        <v>78422.2</v>
      </c>
      <c r="J220" s="42">
        <f>+K220+L220</f>
        <v>506183.99999999994</v>
      </c>
      <c r="K220" s="42">
        <f>SUM(K221:K230)</f>
        <v>388550.69999999995</v>
      </c>
      <c r="L220" s="42">
        <f>SUM(L221:L230)</f>
        <v>117633.29999999999</v>
      </c>
      <c r="M220" s="42">
        <f>+N220+O220</f>
        <v>674912</v>
      </c>
      <c r="N220" s="42">
        <f>SUM(N221:N230)</f>
        <v>518067.69999999995</v>
      </c>
      <c r="O220" s="42">
        <f>SUM(O221:O230)</f>
        <v>156844.29999999999</v>
      </c>
      <c r="P220" s="55"/>
    </row>
    <row r="221" spans="1:16" ht="28.5" customHeight="1">
      <c r="A221" s="27"/>
      <c r="B221" s="28"/>
      <c r="C221" s="12" t="s">
        <v>9</v>
      </c>
      <c r="D221" s="42">
        <f t="shared" ref="D221:D230" si="60">+E221+F221</f>
        <v>7388.8</v>
      </c>
      <c r="E221" s="43">
        <v>0</v>
      </c>
      <c r="F221" s="43">
        <v>7388.8</v>
      </c>
      <c r="G221" s="42">
        <f t="shared" ref="G221:G230" si="61">+H221+I221</f>
        <v>14777.6</v>
      </c>
      <c r="H221" s="43">
        <v>0</v>
      </c>
      <c r="I221" s="43">
        <v>14777.6</v>
      </c>
      <c r="J221" s="42">
        <f t="shared" ref="J221:J230" si="62">+K221+L221</f>
        <v>22166.400000000001</v>
      </c>
      <c r="K221" s="43">
        <v>0</v>
      </c>
      <c r="L221" s="43">
        <v>22166.400000000001</v>
      </c>
      <c r="M221" s="42">
        <f t="shared" ref="M221:M230" si="63">+N221+O221</f>
        <v>29555.200000000001</v>
      </c>
      <c r="N221" s="43">
        <v>0</v>
      </c>
      <c r="O221" s="43">
        <v>29555.200000000001</v>
      </c>
      <c r="P221" s="55"/>
    </row>
    <row r="222" spans="1:16" ht="28.5" customHeight="1">
      <c r="A222" s="27"/>
      <c r="B222" s="28"/>
      <c r="C222" s="12" t="s">
        <v>10</v>
      </c>
      <c r="D222" s="42">
        <f t="shared" si="60"/>
        <v>139.30000000000001</v>
      </c>
      <c r="E222" s="43">
        <v>0</v>
      </c>
      <c r="F222" s="43">
        <v>139.30000000000001</v>
      </c>
      <c r="G222" s="42">
        <f t="shared" si="61"/>
        <v>278.60000000000002</v>
      </c>
      <c r="H222" s="43">
        <v>0</v>
      </c>
      <c r="I222" s="43">
        <v>278.60000000000002</v>
      </c>
      <c r="J222" s="42">
        <f t="shared" si="62"/>
        <v>417.90000000000003</v>
      </c>
      <c r="K222" s="43">
        <v>0</v>
      </c>
      <c r="L222" s="43">
        <v>417.90000000000003</v>
      </c>
      <c r="M222" s="42">
        <f t="shared" si="63"/>
        <v>557.20000000000005</v>
      </c>
      <c r="N222" s="43">
        <v>0</v>
      </c>
      <c r="O222" s="43">
        <v>557.20000000000005</v>
      </c>
      <c r="P222" s="55"/>
    </row>
    <row r="223" spans="1:16" ht="28.5" customHeight="1">
      <c r="A223" s="27"/>
      <c r="B223" s="28"/>
      <c r="C223" s="12" t="s">
        <v>142</v>
      </c>
      <c r="D223" s="42">
        <f t="shared" si="60"/>
        <v>60</v>
      </c>
      <c r="E223" s="43">
        <v>0</v>
      </c>
      <c r="F223" s="43">
        <v>60</v>
      </c>
      <c r="G223" s="42">
        <f t="shared" si="61"/>
        <v>120</v>
      </c>
      <c r="H223" s="43">
        <v>0</v>
      </c>
      <c r="I223" s="43">
        <v>120</v>
      </c>
      <c r="J223" s="42">
        <f t="shared" si="62"/>
        <v>180</v>
      </c>
      <c r="K223" s="43">
        <v>0</v>
      </c>
      <c r="L223" s="43">
        <v>180</v>
      </c>
      <c r="M223" s="42">
        <f t="shared" si="63"/>
        <v>240</v>
      </c>
      <c r="N223" s="43">
        <v>0</v>
      </c>
      <c r="O223" s="43">
        <v>240</v>
      </c>
      <c r="P223" s="55"/>
    </row>
    <row r="224" spans="1:16" ht="28.5" customHeight="1">
      <c r="A224" s="27"/>
      <c r="B224" s="28"/>
      <c r="C224" s="12" t="s">
        <v>12</v>
      </c>
      <c r="D224" s="42">
        <f t="shared" si="60"/>
        <v>0</v>
      </c>
      <c r="E224" s="43">
        <v>0</v>
      </c>
      <c r="F224" s="43">
        <v>0</v>
      </c>
      <c r="G224" s="42">
        <f t="shared" si="61"/>
        <v>200</v>
      </c>
      <c r="H224" s="43">
        <v>0</v>
      </c>
      <c r="I224" s="43">
        <v>200</v>
      </c>
      <c r="J224" s="42">
        <f t="shared" si="62"/>
        <v>400</v>
      </c>
      <c r="K224" s="43">
        <v>0</v>
      </c>
      <c r="L224" s="43">
        <v>400</v>
      </c>
      <c r="M224" s="42">
        <f t="shared" si="63"/>
        <v>600</v>
      </c>
      <c r="N224" s="43">
        <v>0</v>
      </c>
      <c r="O224" s="43">
        <v>600</v>
      </c>
      <c r="P224" s="55"/>
    </row>
    <row r="225" spans="1:16" ht="28.5" customHeight="1">
      <c r="A225" s="27"/>
      <c r="B225" s="28"/>
      <c r="C225" s="12" t="s">
        <v>143</v>
      </c>
      <c r="D225" s="42">
        <f t="shared" si="60"/>
        <v>25</v>
      </c>
      <c r="E225" s="43">
        <v>0</v>
      </c>
      <c r="F225" s="43">
        <v>25</v>
      </c>
      <c r="G225" s="42">
        <f t="shared" si="61"/>
        <v>50</v>
      </c>
      <c r="H225" s="43">
        <v>0</v>
      </c>
      <c r="I225" s="43">
        <v>50</v>
      </c>
      <c r="J225" s="42">
        <f t="shared" si="62"/>
        <v>75</v>
      </c>
      <c r="K225" s="43">
        <v>0</v>
      </c>
      <c r="L225" s="43">
        <v>75</v>
      </c>
      <c r="M225" s="42">
        <f t="shared" si="63"/>
        <v>100</v>
      </c>
      <c r="N225" s="43">
        <v>0</v>
      </c>
      <c r="O225" s="43">
        <v>100</v>
      </c>
      <c r="P225" s="55"/>
    </row>
    <row r="226" spans="1:16" ht="28.5" customHeight="1">
      <c r="A226" s="27"/>
      <c r="B226" s="28"/>
      <c r="C226" s="12" t="s">
        <v>17</v>
      </c>
      <c r="D226" s="42">
        <f t="shared" si="60"/>
        <v>60</v>
      </c>
      <c r="E226" s="43">
        <v>0</v>
      </c>
      <c r="F226" s="43">
        <v>60</v>
      </c>
      <c r="G226" s="42">
        <f t="shared" si="61"/>
        <v>120</v>
      </c>
      <c r="H226" s="43">
        <v>0</v>
      </c>
      <c r="I226" s="43">
        <v>120</v>
      </c>
      <c r="J226" s="42">
        <f t="shared" si="62"/>
        <v>180</v>
      </c>
      <c r="K226" s="43">
        <v>0</v>
      </c>
      <c r="L226" s="43">
        <v>180</v>
      </c>
      <c r="M226" s="42">
        <f t="shared" si="63"/>
        <v>240</v>
      </c>
      <c r="N226" s="43">
        <v>0</v>
      </c>
      <c r="O226" s="43">
        <v>240</v>
      </c>
      <c r="P226" s="55"/>
    </row>
    <row r="227" spans="1:16" ht="28.5" customHeight="1">
      <c r="A227" s="27"/>
      <c r="B227" s="28"/>
      <c r="C227" s="12" t="s">
        <v>18</v>
      </c>
      <c r="D227" s="42">
        <f t="shared" si="60"/>
        <v>0</v>
      </c>
      <c r="E227" s="43">
        <v>0</v>
      </c>
      <c r="F227" s="43">
        <v>0</v>
      </c>
      <c r="G227" s="42">
        <f t="shared" si="61"/>
        <v>100</v>
      </c>
      <c r="H227" s="43">
        <v>0</v>
      </c>
      <c r="I227" s="43">
        <v>100</v>
      </c>
      <c r="J227" s="42">
        <f t="shared" si="62"/>
        <v>200</v>
      </c>
      <c r="K227" s="43">
        <v>0</v>
      </c>
      <c r="L227" s="43">
        <v>200</v>
      </c>
      <c r="M227" s="42">
        <f t="shared" si="63"/>
        <v>200</v>
      </c>
      <c r="N227" s="43">
        <v>0</v>
      </c>
      <c r="O227" s="43">
        <v>200</v>
      </c>
      <c r="P227" s="55"/>
    </row>
    <row r="228" spans="1:16" ht="28.5" customHeight="1">
      <c r="A228" s="27"/>
      <c r="B228" s="28"/>
      <c r="C228" s="12" t="s">
        <v>19</v>
      </c>
      <c r="D228" s="42">
        <f t="shared" si="60"/>
        <v>40.799999999999997</v>
      </c>
      <c r="E228" s="43">
        <v>0</v>
      </c>
      <c r="F228" s="43">
        <v>40.799999999999997</v>
      </c>
      <c r="G228" s="42">
        <f t="shared" si="61"/>
        <v>81.599999999999994</v>
      </c>
      <c r="H228" s="43">
        <v>0</v>
      </c>
      <c r="I228" s="43">
        <v>81.599999999999994</v>
      </c>
      <c r="J228" s="42">
        <f t="shared" si="62"/>
        <v>122.39999999999999</v>
      </c>
      <c r="K228" s="43">
        <v>0</v>
      </c>
      <c r="L228" s="43">
        <v>122.39999999999999</v>
      </c>
      <c r="M228" s="42">
        <f t="shared" si="63"/>
        <v>163.19999999999999</v>
      </c>
      <c r="N228" s="43">
        <v>0</v>
      </c>
      <c r="O228" s="43">
        <v>163.19999999999999</v>
      </c>
      <c r="P228" s="55"/>
    </row>
    <row r="229" spans="1:16" ht="51" customHeight="1">
      <c r="A229" s="27"/>
      <c r="B229" s="28"/>
      <c r="C229" s="12" t="s">
        <v>165</v>
      </c>
      <c r="D229" s="42">
        <f t="shared" si="60"/>
        <v>0</v>
      </c>
      <c r="E229" s="43">
        <v>0</v>
      </c>
      <c r="F229" s="43">
        <v>0</v>
      </c>
      <c r="G229" s="42">
        <f t="shared" si="61"/>
        <v>159</v>
      </c>
      <c r="H229" s="43">
        <v>0</v>
      </c>
      <c r="I229" s="43">
        <v>159</v>
      </c>
      <c r="J229" s="42">
        <f t="shared" si="62"/>
        <v>159</v>
      </c>
      <c r="K229" s="43">
        <v>0</v>
      </c>
      <c r="L229" s="43">
        <v>159</v>
      </c>
      <c r="M229" s="42">
        <f t="shared" si="63"/>
        <v>159</v>
      </c>
      <c r="N229" s="43">
        <v>0</v>
      </c>
      <c r="O229" s="43">
        <v>159</v>
      </c>
      <c r="P229" s="55"/>
    </row>
    <row r="230" spans="1:16" ht="28.5" customHeight="1">
      <c r="A230" s="27"/>
      <c r="B230" s="28"/>
      <c r="C230" s="10" t="s">
        <v>116</v>
      </c>
      <c r="D230" s="42">
        <f t="shared" si="60"/>
        <v>161014.09999999998</v>
      </c>
      <c r="E230" s="43">
        <v>129516.9</v>
      </c>
      <c r="F230" s="43">
        <v>31497.199999999997</v>
      </c>
      <c r="G230" s="42">
        <f t="shared" si="61"/>
        <v>321569.19999999995</v>
      </c>
      <c r="H230" s="43">
        <v>259033.8</v>
      </c>
      <c r="I230" s="43">
        <v>62535.399999999994</v>
      </c>
      <c r="J230" s="42">
        <f t="shared" si="62"/>
        <v>482283.29999999993</v>
      </c>
      <c r="K230" s="43">
        <v>388550.69999999995</v>
      </c>
      <c r="L230" s="43">
        <v>93732.599999999991</v>
      </c>
      <c r="M230" s="42">
        <f t="shared" si="63"/>
        <v>643097.39999999991</v>
      </c>
      <c r="N230" s="43">
        <v>518067.69999999995</v>
      </c>
      <c r="O230" s="43">
        <v>125029.7</v>
      </c>
      <c r="P230" s="55"/>
    </row>
    <row r="231" spans="1:16" ht="55.5" customHeight="1">
      <c r="A231" s="27"/>
      <c r="B231" s="30">
        <v>11008</v>
      </c>
      <c r="C231" s="13" t="s">
        <v>57</v>
      </c>
      <c r="D231" s="79">
        <f>+E231+F231</f>
        <v>0</v>
      </c>
      <c r="E231" s="79">
        <f>+E235</f>
        <v>0</v>
      </c>
      <c r="F231" s="79">
        <f>+F235</f>
        <v>0</v>
      </c>
      <c r="G231" s="79">
        <f>+H231+I231</f>
        <v>80333</v>
      </c>
      <c r="H231" s="79">
        <f>+H235</f>
        <v>66951.199999999997</v>
      </c>
      <c r="I231" s="79">
        <f>+I235</f>
        <v>13381.8</v>
      </c>
      <c r="J231" s="79">
        <f>+K231+L231</f>
        <v>140582.79999999999</v>
      </c>
      <c r="K231" s="79">
        <f>+K235</f>
        <v>117164.6</v>
      </c>
      <c r="L231" s="79">
        <f>+L235</f>
        <v>23418.199999999997</v>
      </c>
      <c r="M231" s="79">
        <f>+N231+O231</f>
        <v>200832.6</v>
      </c>
      <c r="N231" s="79">
        <f>+N235</f>
        <v>167378.1</v>
      </c>
      <c r="O231" s="79">
        <f>+O235</f>
        <v>33454.5</v>
      </c>
      <c r="P231" s="55"/>
    </row>
    <row r="232" spans="1:16" ht="28.5" customHeight="1">
      <c r="A232" s="27"/>
      <c r="B232" s="28"/>
      <c r="C232" s="10" t="s">
        <v>6</v>
      </c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55"/>
    </row>
    <row r="233" spans="1:16" ht="40.5" customHeight="1">
      <c r="A233" s="27"/>
      <c r="B233" s="28"/>
      <c r="C233" s="8" t="s">
        <v>121</v>
      </c>
      <c r="D233" s="39">
        <f>+E233+F233</f>
        <v>0</v>
      </c>
      <c r="E233" s="39">
        <f>+E231</f>
        <v>0</v>
      </c>
      <c r="F233" s="39">
        <f>+F231</f>
        <v>0</v>
      </c>
      <c r="G233" s="39">
        <f>+H233+I233</f>
        <v>80333</v>
      </c>
      <c r="H233" s="39">
        <f>+H231</f>
        <v>66951.199999999997</v>
      </c>
      <c r="I233" s="39">
        <f>+I231</f>
        <v>13381.8</v>
      </c>
      <c r="J233" s="39">
        <f>+K233+L233</f>
        <v>140582.79999999999</v>
      </c>
      <c r="K233" s="39">
        <f>+K231</f>
        <v>117164.6</v>
      </c>
      <c r="L233" s="39">
        <f>+L231</f>
        <v>23418.199999999997</v>
      </c>
      <c r="M233" s="39">
        <f>+N233+O233</f>
        <v>200832.6</v>
      </c>
      <c r="N233" s="39">
        <f>+N231</f>
        <v>167378.1</v>
      </c>
      <c r="O233" s="39">
        <f>+O231</f>
        <v>33454.5</v>
      </c>
      <c r="P233" s="55"/>
    </row>
    <row r="234" spans="1:16" ht="28.5" customHeight="1">
      <c r="A234" s="27"/>
      <c r="B234" s="28"/>
      <c r="C234" s="10" t="s">
        <v>7</v>
      </c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55"/>
    </row>
    <row r="235" spans="1:16" ht="28.5" customHeight="1">
      <c r="A235" s="27"/>
      <c r="B235" s="28"/>
      <c r="C235" s="10" t="s">
        <v>8</v>
      </c>
      <c r="D235" s="43">
        <f>+E235+F235</f>
        <v>0</v>
      </c>
      <c r="E235" s="43">
        <f>+E236</f>
        <v>0</v>
      </c>
      <c r="F235" s="43">
        <f>+F236</f>
        <v>0</v>
      </c>
      <c r="G235" s="43">
        <f>+H235+I235</f>
        <v>80333</v>
      </c>
      <c r="H235" s="43">
        <f>+H236</f>
        <v>66951.199999999997</v>
      </c>
      <c r="I235" s="43">
        <f>+I236</f>
        <v>13381.8</v>
      </c>
      <c r="J235" s="43">
        <f>+K235+L235</f>
        <v>140582.79999999999</v>
      </c>
      <c r="K235" s="43">
        <f>+K236</f>
        <v>117164.6</v>
      </c>
      <c r="L235" s="43">
        <f>+L236</f>
        <v>23418.199999999997</v>
      </c>
      <c r="M235" s="43">
        <f>+N235+O235</f>
        <v>200832.6</v>
      </c>
      <c r="N235" s="43">
        <f>+N236</f>
        <v>167378.1</v>
      </c>
      <c r="O235" s="43">
        <f>+O236</f>
        <v>33454.5</v>
      </c>
      <c r="P235" s="55"/>
    </row>
    <row r="236" spans="1:16" ht="28.5" customHeight="1">
      <c r="A236" s="27"/>
      <c r="B236" s="28"/>
      <c r="C236" s="10" t="s">
        <v>116</v>
      </c>
      <c r="D236" s="43">
        <f>+E236+F236</f>
        <v>0</v>
      </c>
      <c r="E236" s="43">
        <v>0</v>
      </c>
      <c r="F236" s="43">
        <v>0</v>
      </c>
      <c r="G236" s="43">
        <f>+H236+I236</f>
        <v>80333</v>
      </c>
      <c r="H236" s="43">
        <v>66951.199999999997</v>
      </c>
      <c r="I236" s="43">
        <v>13381.8</v>
      </c>
      <c r="J236" s="43">
        <f>+K236+L236</f>
        <v>140582.79999999999</v>
      </c>
      <c r="K236" s="43">
        <v>117164.6</v>
      </c>
      <c r="L236" s="43">
        <v>23418.199999999997</v>
      </c>
      <c r="M236" s="43">
        <f>+N236+O236</f>
        <v>200832.6</v>
      </c>
      <c r="N236" s="43">
        <v>167378.1</v>
      </c>
      <c r="O236" s="43">
        <v>33454.5</v>
      </c>
      <c r="P236" s="55"/>
    </row>
    <row r="237" spans="1:16" ht="72.75" customHeight="1">
      <c r="A237" s="27"/>
      <c r="B237" s="30">
        <v>11010</v>
      </c>
      <c r="C237" s="13" t="s">
        <v>106</v>
      </c>
      <c r="D237" s="79">
        <f>+E237+F237</f>
        <v>7635.5</v>
      </c>
      <c r="E237" s="79">
        <f>+E241</f>
        <v>0</v>
      </c>
      <c r="F237" s="79">
        <f>+F241</f>
        <v>7635.5</v>
      </c>
      <c r="G237" s="79">
        <f>+H237+I237</f>
        <v>48655.8</v>
      </c>
      <c r="H237" s="79">
        <f>+H241</f>
        <v>0</v>
      </c>
      <c r="I237" s="79">
        <f>+I241</f>
        <v>48655.8</v>
      </c>
      <c r="J237" s="79">
        <f>+K237+L237</f>
        <v>56291.3</v>
      </c>
      <c r="K237" s="79">
        <f>+K241</f>
        <v>0</v>
      </c>
      <c r="L237" s="79">
        <f>+L241</f>
        <v>56291.3</v>
      </c>
      <c r="M237" s="79">
        <f>+N237+O237</f>
        <v>63926.8</v>
      </c>
      <c r="N237" s="79">
        <f>+N241</f>
        <v>0</v>
      </c>
      <c r="O237" s="79">
        <f>+O241</f>
        <v>63926.8</v>
      </c>
      <c r="P237" s="55"/>
    </row>
    <row r="238" spans="1:16" ht="28.5" customHeight="1">
      <c r="A238" s="27"/>
      <c r="B238" s="28"/>
      <c r="C238" s="10" t="s">
        <v>6</v>
      </c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55"/>
    </row>
    <row r="239" spans="1:16" ht="39.75" customHeight="1">
      <c r="A239" s="27"/>
      <c r="B239" s="28"/>
      <c r="C239" s="8" t="s">
        <v>121</v>
      </c>
      <c r="D239" s="39">
        <f>+E239+F239</f>
        <v>7635.5</v>
      </c>
      <c r="E239" s="39">
        <f>+E237</f>
        <v>0</v>
      </c>
      <c r="F239" s="39">
        <f>+F237</f>
        <v>7635.5</v>
      </c>
      <c r="G239" s="39">
        <f>+H239+I239</f>
        <v>48655.8</v>
      </c>
      <c r="H239" s="39">
        <f>+H237</f>
        <v>0</v>
      </c>
      <c r="I239" s="39">
        <f>+I237</f>
        <v>48655.8</v>
      </c>
      <c r="J239" s="39">
        <f>+K239+L239</f>
        <v>56291.3</v>
      </c>
      <c r="K239" s="39">
        <f>+K237</f>
        <v>0</v>
      </c>
      <c r="L239" s="39">
        <f>+L237</f>
        <v>56291.3</v>
      </c>
      <c r="M239" s="39">
        <f>+N239+O239</f>
        <v>63926.8</v>
      </c>
      <c r="N239" s="39">
        <f>+N237</f>
        <v>0</v>
      </c>
      <c r="O239" s="39">
        <f>+O237</f>
        <v>63926.8</v>
      </c>
      <c r="P239" s="55"/>
    </row>
    <row r="240" spans="1:16" ht="28.5" customHeight="1">
      <c r="A240" s="27"/>
      <c r="B240" s="28"/>
      <c r="C240" s="10" t="s">
        <v>7</v>
      </c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55"/>
    </row>
    <row r="241" spans="1:16" ht="28.5" customHeight="1">
      <c r="A241" s="27"/>
      <c r="B241" s="28"/>
      <c r="C241" s="10" t="s">
        <v>8</v>
      </c>
      <c r="D241" s="42">
        <f>+E241+F241</f>
        <v>7635.5</v>
      </c>
      <c r="E241" s="42">
        <f>+E242+E243+E244</f>
        <v>0</v>
      </c>
      <c r="F241" s="42">
        <f>+F242+F243+F244</f>
        <v>7635.5</v>
      </c>
      <c r="G241" s="42">
        <f>+H241+I241</f>
        <v>48655.8</v>
      </c>
      <c r="H241" s="42">
        <f>+H242+H243+H244</f>
        <v>0</v>
      </c>
      <c r="I241" s="42">
        <f>+I242+I243+I244</f>
        <v>48655.8</v>
      </c>
      <c r="J241" s="42">
        <f>+K241+L241</f>
        <v>56291.3</v>
      </c>
      <c r="K241" s="42">
        <f>+K242+K243+K244</f>
        <v>0</v>
      </c>
      <c r="L241" s="42">
        <f>+L242+L243+L244</f>
        <v>56291.3</v>
      </c>
      <c r="M241" s="42">
        <f>+N241+O241</f>
        <v>63926.8</v>
      </c>
      <c r="N241" s="42">
        <f>+N242+N243+N244</f>
        <v>0</v>
      </c>
      <c r="O241" s="42">
        <f>+O242+O243+O244</f>
        <v>63926.8</v>
      </c>
      <c r="P241" s="55"/>
    </row>
    <row r="242" spans="1:16" ht="28.5" customHeight="1">
      <c r="A242" s="27"/>
      <c r="B242" s="28"/>
      <c r="C242" s="10" t="s">
        <v>9</v>
      </c>
      <c r="D242" s="42">
        <f t="shared" ref="D242:D244" si="64">+E242+F242</f>
        <v>7585.5</v>
      </c>
      <c r="E242" s="43">
        <v>0</v>
      </c>
      <c r="F242" s="43">
        <v>7585.5</v>
      </c>
      <c r="G242" s="42">
        <f t="shared" ref="G242:G244" si="65">+H242+I242</f>
        <v>15171</v>
      </c>
      <c r="H242" s="43">
        <v>0</v>
      </c>
      <c r="I242" s="43">
        <v>15171</v>
      </c>
      <c r="J242" s="42">
        <f t="shared" ref="J242:J244" si="66">+K242+L242</f>
        <v>22756.5</v>
      </c>
      <c r="K242" s="43">
        <v>0</v>
      </c>
      <c r="L242" s="43">
        <v>22756.5</v>
      </c>
      <c r="M242" s="42">
        <f t="shared" ref="M242:M244" si="67">+N242+O242</f>
        <v>30342</v>
      </c>
      <c r="N242" s="43">
        <v>0</v>
      </c>
      <c r="O242" s="43">
        <v>30342</v>
      </c>
      <c r="P242" s="55"/>
    </row>
    <row r="243" spans="1:16" ht="28.5" customHeight="1">
      <c r="A243" s="27"/>
      <c r="B243" s="28"/>
      <c r="C243" s="10" t="s">
        <v>12</v>
      </c>
      <c r="D243" s="42">
        <f t="shared" si="64"/>
        <v>50</v>
      </c>
      <c r="E243" s="43">
        <v>0</v>
      </c>
      <c r="F243" s="43">
        <v>50</v>
      </c>
      <c r="G243" s="42">
        <f t="shared" si="65"/>
        <v>100</v>
      </c>
      <c r="H243" s="43">
        <v>0</v>
      </c>
      <c r="I243" s="43">
        <v>100</v>
      </c>
      <c r="J243" s="42">
        <f t="shared" si="66"/>
        <v>150</v>
      </c>
      <c r="K243" s="43">
        <v>0</v>
      </c>
      <c r="L243" s="43">
        <v>150</v>
      </c>
      <c r="M243" s="42">
        <f t="shared" si="67"/>
        <v>200</v>
      </c>
      <c r="N243" s="43">
        <v>0</v>
      </c>
      <c r="O243" s="43">
        <v>200</v>
      </c>
      <c r="P243" s="55"/>
    </row>
    <row r="244" spans="1:16" ht="28.5" customHeight="1">
      <c r="A244" s="27"/>
      <c r="B244" s="28"/>
      <c r="C244" s="10" t="s">
        <v>21</v>
      </c>
      <c r="D244" s="42">
        <f t="shared" si="64"/>
        <v>0</v>
      </c>
      <c r="E244" s="43">
        <v>0</v>
      </c>
      <c r="F244" s="43">
        <v>0</v>
      </c>
      <c r="G244" s="42">
        <f t="shared" si="65"/>
        <v>33384.800000000003</v>
      </c>
      <c r="H244" s="43">
        <v>0</v>
      </c>
      <c r="I244" s="43">
        <v>33384.800000000003</v>
      </c>
      <c r="J244" s="42">
        <f t="shared" si="66"/>
        <v>33384.800000000003</v>
      </c>
      <c r="K244" s="43">
        <v>0</v>
      </c>
      <c r="L244" s="43">
        <v>33384.800000000003</v>
      </c>
      <c r="M244" s="42">
        <f t="shared" si="67"/>
        <v>33384.800000000003</v>
      </c>
      <c r="N244" s="43">
        <v>0</v>
      </c>
      <c r="O244" s="43">
        <v>33384.800000000003</v>
      </c>
      <c r="P244" s="55"/>
    </row>
    <row r="245" spans="1:16" ht="58.5" customHeight="1">
      <c r="A245" s="27"/>
      <c r="B245" s="30">
        <v>31001</v>
      </c>
      <c r="C245" s="13" t="s">
        <v>58</v>
      </c>
      <c r="D245" s="79">
        <f>+E245+F245</f>
        <v>863340.6</v>
      </c>
      <c r="E245" s="79">
        <f>+E249</f>
        <v>719450.5</v>
      </c>
      <c r="F245" s="79">
        <f>+F249</f>
        <v>143890.1</v>
      </c>
      <c r="G245" s="79">
        <f>+H245+I245</f>
        <v>1585791.1</v>
      </c>
      <c r="H245" s="79">
        <f>+H249</f>
        <v>1321492.6000000001</v>
      </c>
      <c r="I245" s="79">
        <f>+I249</f>
        <v>264298.5</v>
      </c>
      <c r="J245" s="79">
        <f>+K245+L245</f>
        <v>2449131.7000000002</v>
      </c>
      <c r="K245" s="79">
        <f>+K249</f>
        <v>2040943.1</v>
      </c>
      <c r="L245" s="79">
        <f>+L249</f>
        <v>408188.6</v>
      </c>
      <c r="M245" s="79">
        <f>+N245+O245</f>
        <v>2880802.0999999996</v>
      </c>
      <c r="N245" s="79">
        <f>+N249</f>
        <v>2400668.4</v>
      </c>
      <c r="O245" s="79">
        <f>+O249</f>
        <v>480133.69999999995</v>
      </c>
      <c r="P245" s="55"/>
    </row>
    <row r="246" spans="1:16" ht="28.5" customHeight="1">
      <c r="A246" s="27"/>
      <c r="B246" s="28"/>
      <c r="C246" s="10" t="s">
        <v>6</v>
      </c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55"/>
    </row>
    <row r="247" spans="1:16" ht="28.5" customHeight="1">
      <c r="A247" s="27"/>
      <c r="B247" s="28"/>
      <c r="C247" s="8" t="s">
        <v>121</v>
      </c>
      <c r="D247" s="39">
        <f>+E247+F247</f>
        <v>863340.6</v>
      </c>
      <c r="E247" s="39">
        <f>+E245</f>
        <v>719450.5</v>
      </c>
      <c r="F247" s="39">
        <f>+F245</f>
        <v>143890.1</v>
      </c>
      <c r="G247" s="39">
        <f>+H247+I247</f>
        <v>1585791.1</v>
      </c>
      <c r="H247" s="39">
        <f>+H245</f>
        <v>1321492.6000000001</v>
      </c>
      <c r="I247" s="39">
        <f>+I245</f>
        <v>264298.5</v>
      </c>
      <c r="J247" s="39">
        <f>+K247+L247</f>
        <v>2449131.7000000002</v>
      </c>
      <c r="K247" s="39">
        <f>+K245</f>
        <v>2040943.1</v>
      </c>
      <c r="L247" s="39">
        <f>+L245</f>
        <v>408188.6</v>
      </c>
      <c r="M247" s="39">
        <f>+N247+O247</f>
        <v>2880802.0999999996</v>
      </c>
      <c r="N247" s="39">
        <f>+N245</f>
        <v>2400668.4</v>
      </c>
      <c r="O247" s="39">
        <f>+O245</f>
        <v>480133.69999999995</v>
      </c>
      <c r="P247" s="55"/>
    </row>
    <row r="248" spans="1:16" ht="28.5" customHeight="1">
      <c r="A248" s="27"/>
      <c r="B248" s="28"/>
      <c r="C248" s="10" t="s">
        <v>7</v>
      </c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55"/>
    </row>
    <row r="249" spans="1:16" ht="28.5" customHeight="1">
      <c r="A249" s="27"/>
      <c r="B249" s="28"/>
      <c r="C249" s="10" t="s">
        <v>22</v>
      </c>
      <c r="D249" s="42">
        <f>+E249+F249</f>
        <v>863340.6</v>
      </c>
      <c r="E249" s="42">
        <f>+E250+E251</f>
        <v>719450.5</v>
      </c>
      <c r="F249" s="42">
        <f>+F250+F251</f>
        <v>143890.1</v>
      </c>
      <c r="G249" s="42">
        <f>+H249+I249</f>
        <v>1585791.1</v>
      </c>
      <c r="H249" s="42">
        <f>+H250+H251</f>
        <v>1321492.6000000001</v>
      </c>
      <c r="I249" s="42">
        <f>+I250+I251</f>
        <v>264298.5</v>
      </c>
      <c r="J249" s="42">
        <f>+K249+L249</f>
        <v>2449131.7000000002</v>
      </c>
      <c r="K249" s="42">
        <f>+K250+K251</f>
        <v>2040943.1</v>
      </c>
      <c r="L249" s="42">
        <f>+L250+L251</f>
        <v>408188.6</v>
      </c>
      <c r="M249" s="42">
        <f>+N249+O249</f>
        <v>2880802.0999999996</v>
      </c>
      <c r="N249" s="42">
        <f>+N250+N251</f>
        <v>2400668.4</v>
      </c>
      <c r="O249" s="42">
        <f>+O250+O251</f>
        <v>480133.69999999995</v>
      </c>
      <c r="P249" s="55"/>
    </row>
    <row r="250" spans="1:16" ht="28.5" customHeight="1">
      <c r="A250" s="27"/>
      <c r="B250" s="28"/>
      <c r="C250" s="12" t="s">
        <v>33</v>
      </c>
      <c r="D250" s="42">
        <f t="shared" ref="D250:D251" si="68">+E250+F250</f>
        <v>863340.6</v>
      </c>
      <c r="E250" s="43">
        <v>719450.5</v>
      </c>
      <c r="F250" s="43">
        <v>143890.1</v>
      </c>
      <c r="G250" s="42">
        <f t="shared" ref="G250:G251" si="69">+H250+I250</f>
        <v>1582791.1</v>
      </c>
      <c r="H250" s="43">
        <v>1318992.6000000001</v>
      </c>
      <c r="I250" s="43">
        <v>263798.5</v>
      </c>
      <c r="J250" s="42">
        <f t="shared" ref="J250:J251" si="70">+K250+L250</f>
        <v>2446131.7000000002</v>
      </c>
      <c r="K250" s="43">
        <v>2038443.1</v>
      </c>
      <c r="L250" s="43">
        <v>407688.6</v>
      </c>
      <c r="M250" s="42">
        <f t="shared" ref="M250:M251" si="71">+N250+O250</f>
        <v>2877802.0999999996</v>
      </c>
      <c r="N250" s="43">
        <v>2398168.4</v>
      </c>
      <c r="O250" s="43">
        <v>479633.69999999995</v>
      </c>
      <c r="P250" s="55"/>
    </row>
    <row r="251" spans="1:16" ht="28.5" customHeight="1">
      <c r="A251" s="27"/>
      <c r="B251" s="28"/>
      <c r="C251" s="12" t="s">
        <v>34</v>
      </c>
      <c r="D251" s="42">
        <f t="shared" si="68"/>
        <v>0</v>
      </c>
      <c r="E251" s="43">
        <v>0</v>
      </c>
      <c r="F251" s="43">
        <v>0</v>
      </c>
      <c r="G251" s="42">
        <f t="shared" si="69"/>
        <v>3000</v>
      </c>
      <c r="H251" s="43">
        <v>2500</v>
      </c>
      <c r="I251" s="43">
        <v>500</v>
      </c>
      <c r="J251" s="42">
        <f t="shared" si="70"/>
        <v>3000</v>
      </c>
      <c r="K251" s="43">
        <v>2500</v>
      </c>
      <c r="L251" s="43">
        <v>500</v>
      </c>
      <c r="M251" s="42">
        <f t="shared" si="71"/>
        <v>3000</v>
      </c>
      <c r="N251" s="43">
        <v>2500</v>
      </c>
      <c r="O251" s="43">
        <v>500</v>
      </c>
      <c r="P251" s="55"/>
    </row>
    <row r="252" spans="1:16" ht="65.25" customHeight="1">
      <c r="A252" s="27"/>
      <c r="B252" s="30">
        <v>31004</v>
      </c>
      <c r="C252" s="11" t="s">
        <v>139</v>
      </c>
      <c r="D252" s="79">
        <f>+E252+F252</f>
        <v>0</v>
      </c>
      <c r="E252" s="79">
        <f>+E256</f>
        <v>0</v>
      </c>
      <c r="F252" s="79">
        <f>+F256</f>
        <v>0</v>
      </c>
      <c r="G252" s="79">
        <f>+H252+I252</f>
        <v>2245414.1</v>
      </c>
      <c r="H252" s="79">
        <f>+H256</f>
        <v>1871178.4</v>
      </c>
      <c r="I252" s="79">
        <f>+I256</f>
        <v>374235.7</v>
      </c>
      <c r="J252" s="79">
        <f>+K252+L252</f>
        <v>2245414.1</v>
      </c>
      <c r="K252" s="79">
        <f>+K256</f>
        <v>1871178.4</v>
      </c>
      <c r="L252" s="79">
        <f>+L256</f>
        <v>374235.7</v>
      </c>
      <c r="M252" s="79">
        <f>+N252+O252</f>
        <v>2245414.1</v>
      </c>
      <c r="N252" s="79">
        <f>+N256</f>
        <v>1871178.4</v>
      </c>
      <c r="O252" s="79">
        <f>+O256</f>
        <v>374235.7</v>
      </c>
      <c r="P252" s="55"/>
    </row>
    <row r="253" spans="1:16" ht="28.5" customHeight="1">
      <c r="A253" s="27"/>
      <c r="B253" s="28"/>
      <c r="C253" s="10" t="s">
        <v>6</v>
      </c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55"/>
    </row>
    <row r="254" spans="1:16" ht="28.5" customHeight="1">
      <c r="A254" s="27"/>
      <c r="B254" s="28"/>
      <c r="C254" s="8" t="s">
        <v>121</v>
      </c>
      <c r="D254" s="39">
        <f>+E254+F254</f>
        <v>0</v>
      </c>
      <c r="E254" s="39">
        <f>+E252</f>
        <v>0</v>
      </c>
      <c r="F254" s="39">
        <f>+F252</f>
        <v>0</v>
      </c>
      <c r="G254" s="39">
        <f>+H254+I254</f>
        <v>2245414.1</v>
      </c>
      <c r="H254" s="39">
        <f>+H252</f>
        <v>1871178.4</v>
      </c>
      <c r="I254" s="39">
        <f>+I252</f>
        <v>374235.7</v>
      </c>
      <c r="J254" s="39">
        <f>+K254+L254</f>
        <v>2245414.1</v>
      </c>
      <c r="K254" s="39">
        <f>+K252</f>
        <v>1871178.4</v>
      </c>
      <c r="L254" s="39">
        <f>+L252</f>
        <v>374235.7</v>
      </c>
      <c r="M254" s="39">
        <f>+N254+O254</f>
        <v>2245414.1</v>
      </c>
      <c r="N254" s="39">
        <f>+N252</f>
        <v>1871178.4</v>
      </c>
      <c r="O254" s="39">
        <f>+O252</f>
        <v>374235.7</v>
      </c>
      <c r="P254" s="55"/>
    </row>
    <row r="255" spans="1:16" ht="28.5" customHeight="1">
      <c r="A255" s="27"/>
      <c r="B255" s="28"/>
      <c r="C255" s="10" t="s">
        <v>7</v>
      </c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55"/>
    </row>
    <row r="256" spans="1:16" ht="28.5" customHeight="1">
      <c r="A256" s="27"/>
      <c r="B256" s="28"/>
      <c r="C256" s="10" t="s">
        <v>22</v>
      </c>
      <c r="D256" s="43">
        <f>+E256+F256</f>
        <v>0</v>
      </c>
      <c r="E256" s="43">
        <f>+E257</f>
        <v>0</v>
      </c>
      <c r="F256" s="43">
        <f>+F257</f>
        <v>0</v>
      </c>
      <c r="G256" s="43">
        <f>+H256+I256</f>
        <v>2245414.1</v>
      </c>
      <c r="H256" s="43">
        <f>+H257</f>
        <v>1871178.4</v>
      </c>
      <c r="I256" s="43">
        <f>+I257</f>
        <v>374235.7</v>
      </c>
      <c r="J256" s="43">
        <f>+K256+L256</f>
        <v>2245414.1</v>
      </c>
      <c r="K256" s="43">
        <f>+K257</f>
        <v>1871178.4</v>
      </c>
      <c r="L256" s="43">
        <f>+L257</f>
        <v>374235.7</v>
      </c>
      <c r="M256" s="43">
        <f>+N256+O256</f>
        <v>2245414.1</v>
      </c>
      <c r="N256" s="43">
        <f>+N257</f>
        <v>1871178.4</v>
      </c>
      <c r="O256" s="43">
        <f>+O257</f>
        <v>374235.7</v>
      </c>
      <c r="P256" s="55"/>
    </row>
    <row r="257" spans="1:16" ht="28.5" customHeight="1">
      <c r="A257" s="27"/>
      <c r="B257" s="28"/>
      <c r="C257" s="12" t="s">
        <v>33</v>
      </c>
      <c r="D257" s="43">
        <f>+E257+F257</f>
        <v>0</v>
      </c>
      <c r="E257" s="43">
        <v>0</v>
      </c>
      <c r="F257" s="43">
        <v>0</v>
      </c>
      <c r="G257" s="43">
        <f>+H257+I257</f>
        <v>2245414.1</v>
      </c>
      <c r="H257" s="43">
        <v>1871178.4</v>
      </c>
      <c r="I257" s="43">
        <v>374235.7</v>
      </c>
      <c r="J257" s="43">
        <f>+K257+L257</f>
        <v>2245414.1</v>
      </c>
      <c r="K257" s="43">
        <v>1871178.4</v>
      </c>
      <c r="L257" s="43">
        <v>374235.7</v>
      </c>
      <c r="M257" s="43">
        <f>+N257+O257</f>
        <v>2245414.1</v>
      </c>
      <c r="N257" s="43">
        <v>1871178.4</v>
      </c>
      <c r="O257" s="43">
        <v>374235.7</v>
      </c>
      <c r="P257" s="55"/>
    </row>
    <row r="258" spans="1:16" ht="65.25" customHeight="1">
      <c r="A258" s="27"/>
      <c r="B258" s="30">
        <v>31005</v>
      </c>
      <c r="C258" s="13" t="s">
        <v>130</v>
      </c>
      <c r="D258" s="79">
        <f>+E258+F258</f>
        <v>607592.4</v>
      </c>
      <c r="E258" s="79">
        <f>+E262</f>
        <v>487773.2</v>
      </c>
      <c r="F258" s="79">
        <f>+F262</f>
        <v>119819.2</v>
      </c>
      <c r="G258" s="79">
        <f>+H258+I258</f>
        <v>1969395.6</v>
      </c>
      <c r="H258" s="79">
        <f>+H262</f>
        <v>1594778.5</v>
      </c>
      <c r="I258" s="79">
        <f>+I262</f>
        <v>374617.1</v>
      </c>
      <c r="J258" s="79">
        <f>+K258+L258</f>
        <v>2880784.2</v>
      </c>
      <c r="K258" s="79">
        <f>+K262</f>
        <v>2326438.3000000003</v>
      </c>
      <c r="L258" s="79">
        <f>+L262</f>
        <v>554345.89999999991</v>
      </c>
      <c r="M258" s="79">
        <f>+N258+O258</f>
        <v>3488376.8</v>
      </c>
      <c r="N258" s="79">
        <f>+N262</f>
        <v>2814211.6</v>
      </c>
      <c r="O258" s="79">
        <f>+O262</f>
        <v>674165.2</v>
      </c>
      <c r="P258" s="55"/>
    </row>
    <row r="259" spans="1:16" ht="28.5" customHeight="1">
      <c r="A259" s="27"/>
      <c r="B259" s="28"/>
      <c r="C259" s="10" t="s">
        <v>6</v>
      </c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55"/>
    </row>
    <row r="260" spans="1:16" ht="31.5" customHeight="1">
      <c r="A260" s="27"/>
      <c r="B260" s="28"/>
      <c r="C260" s="8" t="s">
        <v>121</v>
      </c>
      <c r="D260" s="39">
        <f>+E260+F260</f>
        <v>607592.4</v>
      </c>
      <c r="E260" s="39">
        <f>+E258</f>
        <v>487773.2</v>
      </c>
      <c r="F260" s="39">
        <f>+F258</f>
        <v>119819.2</v>
      </c>
      <c r="G260" s="39">
        <f>+H260+I260</f>
        <v>1969395.6</v>
      </c>
      <c r="H260" s="39">
        <f>+H258</f>
        <v>1594778.5</v>
      </c>
      <c r="I260" s="39">
        <f>+I258</f>
        <v>374617.1</v>
      </c>
      <c r="J260" s="39">
        <f>+K260+L260</f>
        <v>2880784.2</v>
      </c>
      <c r="K260" s="39">
        <f>+K258</f>
        <v>2326438.3000000003</v>
      </c>
      <c r="L260" s="39">
        <f>+L258</f>
        <v>554345.89999999991</v>
      </c>
      <c r="M260" s="39">
        <f>+N260+O260</f>
        <v>3488376.8</v>
      </c>
      <c r="N260" s="39">
        <f>+N258</f>
        <v>2814211.6</v>
      </c>
      <c r="O260" s="39">
        <f>+O258</f>
        <v>674165.2</v>
      </c>
      <c r="P260" s="55"/>
    </row>
    <row r="261" spans="1:16" ht="28.5" customHeight="1">
      <c r="A261" s="27"/>
      <c r="B261" s="28"/>
      <c r="C261" s="10" t="s">
        <v>7</v>
      </c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55"/>
    </row>
    <row r="262" spans="1:16" ht="28.5" customHeight="1">
      <c r="A262" s="27"/>
      <c r="B262" s="28"/>
      <c r="C262" s="10" t="s">
        <v>22</v>
      </c>
      <c r="D262" s="42">
        <f>+E262+F262</f>
        <v>607592.4</v>
      </c>
      <c r="E262" s="42">
        <f>+E263+E264</f>
        <v>487773.2</v>
      </c>
      <c r="F262" s="42">
        <f>+F263+F264</f>
        <v>119819.2</v>
      </c>
      <c r="G262" s="42">
        <f>+H262+I262</f>
        <v>1969395.6</v>
      </c>
      <c r="H262" s="42">
        <f>+H263+H264</f>
        <v>1594778.5</v>
      </c>
      <c r="I262" s="42">
        <f>+I263+I264</f>
        <v>374617.1</v>
      </c>
      <c r="J262" s="42">
        <f>+K262+L262</f>
        <v>2880784.2</v>
      </c>
      <c r="K262" s="42">
        <f>+K263+K264</f>
        <v>2326438.3000000003</v>
      </c>
      <c r="L262" s="42">
        <f>+L263+L264</f>
        <v>554345.89999999991</v>
      </c>
      <c r="M262" s="42">
        <f>+N262+O262</f>
        <v>3488376.8</v>
      </c>
      <c r="N262" s="42">
        <f>+N263+N264</f>
        <v>2814211.6</v>
      </c>
      <c r="O262" s="42">
        <f>+O263+O264</f>
        <v>674165.2</v>
      </c>
      <c r="P262" s="55"/>
    </row>
    <row r="263" spans="1:16" ht="30" customHeight="1">
      <c r="A263" s="27"/>
      <c r="B263" s="28"/>
      <c r="C263" s="12" t="s">
        <v>33</v>
      </c>
      <c r="D263" s="42">
        <f t="shared" ref="D263:D264" si="72">+E263+F263</f>
        <v>607592.4</v>
      </c>
      <c r="E263" s="43">
        <v>487773.2</v>
      </c>
      <c r="F263" s="43">
        <v>119819.2</v>
      </c>
      <c r="G263" s="42">
        <f t="shared" ref="G263:G264" si="73">+H263+I263</f>
        <v>1518981</v>
      </c>
      <c r="H263" s="43">
        <v>1219433</v>
      </c>
      <c r="I263" s="43">
        <v>299548</v>
      </c>
      <c r="J263" s="42">
        <f t="shared" ref="J263:J264" si="74">+K263+L263</f>
        <v>2430369.6</v>
      </c>
      <c r="K263" s="43">
        <v>1951092.8</v>
      </c>
      <c r="L263" s="43">
        <v>479276.79999999999</v>
      </c>
      <c r="M263" s="42">
        <f t="shared" ref="M263:M264" si="75">+N263+O263</f>
        <v>3037962.2</v>
      </c>
      <c r="N263" s="43">
        <v>2438866.1</v>
      </c>
      <c r="O263" s="43">
        <v>599096.1</v>
      </c>
      <c r="P263" s="55"/>
    </row>
    <row r="264" spans="1:16" ht="28.5" customHeight="1">
      <c r="A264" s="27"/>
      <c r="B264" s="28"/>
      <c r="C264" s="12" t="s">
        <v>103</v>
      </c>
      <c r="D264" s="42">
        <f t="shared" si="72"/>
        <v>0</v>
      </c>
      <c r="E264" s="43">
        <v>0</v>
      </c>
      <c r="F264" s="43">
        <v>0</v>
      </c>
      <c r="G264" s="42">
        <f t="shared" si="73"/>
        <v>450414.60000000009</v>
      </c>
      <c r="H264" s="43">
        <v>375345.50000000012</v>
      </c>
      <c r="I264" s="43">
        <v>75069.099999999977</v>
      </c>
      <c r="J264" s="42">
        <f t="shared" si="74"/>
        <v>450414.60000000009</v>
      </c>
      <c r="K264" s="43">
        <v>375345.50000000012</v>
      </c>
      <c r="L264" s="43">
        <v>75069.099999999977</v>
      </c>
      <c r="M264" s="42">
        <f t="shared" si="75"/>
        <v>450414.60000000009</v>
      </c>
      <c r="N264" s="43">
        <v>375345.50000000012</v>
      </c>
      <c r="O264" s="43">
        <v>75069.099999999977</v>
      </c>
      <c r="P264" s="55"/>
    </row>
    <row r="265" spans="1:16" ht="75" customHeight="1">
      <c r="A265" s="27"/>
      <c r="B265" s="32" t="s">
        <v>118</v>
      </c>
      <c r="C265" s="11" t="s">
        <v>137</v>
      </c>
      <c r="D265" s="79">
        <f>+E265+F265</f>
        <v>0</v>
      </c>
      <c r="E265" s="79">
        <f>+E269</f>
        <v>0</v>
      </c>
      <c r="F265" s="79">
        <f>+F269</f>
        <v>0</v>
      </c>
      <c r="G265" s="79">
        <f>+H265+I265</f>
        <v>0</v>
      </c>
      <c r="H265" s="79">
        <f>+H269</f>
        <v>0</v>
      </c>
      <c r="I265" s="79">
        <f>+I269</f>
        <v>0</v>
      </c>
      <c r="J265" s="79">
        <f>+K265+L265</f>
        <v>32653.100000000002</v>
      </c>
      <c r="K265" s="79">
        <f>+K269</f>
        <v>27210.9</v>
      </c>
      <c r="L265" s="79">
        <f>+L269</f>
        <v>5442.2</v>
      </c>
      <c r="M265" s="79">
        <f>+N265+O265</f>
        <v>32653.100000000002</v>
      </c>
      <c r="N265" s="79">
        <f>+N269</f>
        <v>27210.9</v>
      </c>
      <c r="O265" s="79">
        <f>+O269</f>
        <v>5442.2</v>
      </c>
      <c r="P265" s="55"/>
    </row>
    <row r="266" spans="1:16" ht="28.5" customHeight="1">
      <c r="A266" s="27"/>
      <c r="B266" s="28"/>
      <c r="C266" s="10" t="s">
        <v>6</v>
      </c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55"/>
    </row>
    <row r="267" spans="1:16" ht="33" customHeight="1">
      <c r="A267" s="27"/>
      <c r="B267" s="28"/>
      <c r="C267" s="8" t="s">
        <v>121</v>
      </c>
      <c r="D267" s="39">
        <f>+E267+F267</f>
        <v>0</v>
      </c>
      <c r="E267" s="39">
        <f>+E265</f>
        <v>0</v>
      </c>
      <c r="F267" s="39">
        <f>+F265</f>
        <v>0</v>
      </c>
      <c r="G267" s="39">
        <f>+H267+I267</f>
        <v>0</v>
      </c>
      <c r="H267" s="39">
        <f>+H265</f>
        <v>0</v>
      </c>
      <c r="I267" s="39">
        <f>+I265</f>
        <v>0</v>
      </c>
      <c r="J267" s="39">
        <f>+K267+L267</f>
        <v>32653.100000000002</v>
      </c>
      <c r="K267" s="39">
        <f>+K265</f>
        <v>27210.9</v>
      </c>
      <c r="L267" s="39">
        <f>+L265</f>
        <v>5442.2</v>
      </c>
      <c r="M267" s="39">
        <f>+N267+O267</f>
        <v>32653.100000000002</v>
      </c>
      <c r="N267" s="39">
        <f>+N265</f>
        <v>27210.9</v>
      </c>
      <c r="O267" s="39">
        <f>+O265</f>
        <v>5442.2</v>
      </c>
      <c r="P267" s="55"/>
    </row>
    <row r="268" spans="1:16" ht="28.5" customHeight="1">
      <c r="A268" s="27"/>
      <c r="B268" s="28"/>
      <c r="C268" s="10" t="s">
        <v>7</v>
      </c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55"/>
    </row>
    <row r="269" spans="1:16" ht="28.5" customHeight="1">
      <c r="A269" s="27"/>
      <c r="B269" s="28"/>
      <c r="C269" s="10" t="s">
        <v>22</v>
      </c>
      <c r="D269" s="43">
        <f>+E269+F269</f>
        <v>0</v>
      </c>
      <c r="E269" s="43">
        <f>+E270</f>
        <v>0</v>
      </c>
      <c r="F269" s="43">
        <f>+F270</f>
        <v>0</v>
      </c>
      <c r="G269" s="43">
        <f>+H269+I269</f>
        <v>0</v>
      </c>
      <c r="H269" s="43">
        <f>+H270</f>
        <v>0</v>
      </c>
      <c r="I269" s="43">
        <f>+I270</f>
        <v>0</v>
      </c>
      <c r="J269" s="43">
        <f>+K269+L269</f>
        <v>32653.100000000002</v>
      </c>
      <c r="K269" s="43">
        <f>+K270</f>
        <v>27210.9</v>
      </c>
      <c r="L269" s="43">
        <f>+L270</f>
        <v>5442.2</v>
      </c>
      <c r="M269" s="43">
        <f>+N269+O269</f>
        <v>32653.100000000002</v>
      </c>
      <c r="N269" s="43">
        <f>+N270</f>
        <v>27210.9</v>
      </c>
      <c r="O269" s="43">
        <f>+O270</f>
        <v>5442.2</v>
      </c>
      <c r="P269" s="55"/>
    </row>
    <row r="270" spans="1:16" ht="28.5" customHeight="1">
      <c r="A270" s="27"/>
      <c r="B270" s="28"/>
      <c r="C270" s="12" t="s">
        <v>33</v>
      </c>
      <c r="D270" s="43">
        <f>+E270+F270</f>
        <v>0</v>
      </c>
      <c r="E270" s="43"/>
      <c r="F270" s="43"/>
      <c r="G270" s="43">
        <f>+H270+I270</f>
        <v>0</v>
      </c>
      <c r="H270" s="43">
        <v>0</v>
      </c>
      <c r="I270" s="43">
        <v>0</v>
      </c>
      <c r="J270" s="43">
        <f>+K270+L270</f>
        <v>32653.100000000002</v>
      </c>
      <c r="K270" s="43">
        <v>27210.9</v>
      </c>
      <c r="L270" s="43">
        <v>5442.2</v>
      </c>
      <c r="M270" s="43">
        <f>+N270+O270</f>
        <v>32653.100000000002</v>
      </c>
      <c r="N270" s="43">
        <v>27210.9</v>
      </c>
      <c r="O270" s="43">
        <v>5442.2</v>
      </c>
      <c r="P270" s="55"/>
    </row>
    <row r="271" spans="1:16" ht="72.75" customHeight="1">
      <c r="A271" s="27"/>
      <c r="B271" s="32">
        <v>12002</v>
      </c>
      <c r="C271" s="11" t="s">
        <v>111</v>
      </c>
      <c r="D271" s="79">
        <f>+E271+F271</f>
        <v>0</v>
      </c>
      <c r="E271" s="79">
        <f>+E275</f>
        <v>0</v>
      </c>
      <c r="F271" s="79">
        <f>+F275</f>
        <v>0</v>
      </c>
      <c r="G271" s="79">
        <f>+H271+I271</f>
        <v>329435</v>
      </c>
      <c r="H271" s="79">
        <f>+H275</f>
        <v>0</v>
      </c>
      <c r="I271" s="79">
        <f>+I275</f>
        <v>329435</v>
      </c>
      <c r="J271" s="79">
        <f>+K271+L271</f>
        <v>658870</v>
      </c>
      <c r="K271" s="79">
        <f>+K275</f>
        <v>0</v>
      </c>
      <c r="L271" s="79">
        <f>+L275</f>
        <v>658870</v>
      </c>
      <c r="M271" s="79">
        <f>+N271+O271</f>
        <v>988306.3</v>
      </c>
      <c r="N271" s="79">
        <f>+N275</f>
        <v>0</v>
      </c>
      <c r="O271" s="79">
        <f>+O275</f>
        <v>988306.3</v>
      </c>
      <c r="P271" s="55"/>
    </row>
    <row r="272" spans="1:16" ht="28.5" customHeight="1">
      <c r="A272" s="27"/>
      <c r="B272" s="28"/>
      <c r="C272" s="10" t="s">
        <v>6</v>
      </c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55"/>
    </row>
    <row r="273" spans="1:16" ht="39" customHeight="1">
      <c r="A273" s="27"/>
      <c r="B273" s="28"/>
      <c r="C273" s="8" t="s">
        <v>121</v>
      </c>
      <c r="D273" s="39">
        <f>+E273+F273</f>
        <v>0</v>
      </c>
      <c r="E273" s="39">
        <f>+E271</f>
        <v>0</v>
      </c>
      <c r="F273" s="39">
        <f>+F271</f>
        <v>0</v>
      </c>
      <c r="G273" s="39">
        <f>+H273+I273</f>
        <v>329435</v>
      </c>
      <c r="H273" s="39">
        <f>+H271</f>
        <v>0</v>
      </c>
      <c r="I273" s="39">
        <f>+I271</f>
        <v>329435</v>
      </c>
      <c r="J273" s="39">
        <f>+K273+L273</f>
        <v>658870</v>
      </c>
      <c r="K273" s="39">
        <f>+K271</f>
        <v>0</v>
      </c>
      <c r="L273" s="39">
        <f>+L271</f>
        <v>658870</v>
      </c>
      <c r="M273" s="39">
        <f>+N273+O273</f>
        <v>988306.3</v>
      </c>
      <c r="N273" s="39">
        <f>+N271</f>
        <v>0</v>
      </c>
      <c r="O273" s="39">
        <f>+O271</f>
        <v>988306.3</v>
      </c>
      <c r="P273" s="55"/>
    </row>
    <row r="274" spans="1:16" ht="28.5" customHeight="1">
      <c r="A274" s="27"/>
      <c r="B274" s="28"/>
      <c r="C274" s="10" t="s">
        <v>7</v>
      </c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55"/>
    </row>
    <row r="275" spans="1:16" ht="28.5" customHeight="1">
      <c r="A275" s="27"/>
      <c r="B275" s="28"/>
      <c r="C275" s="10" t="s">
        <v>22</v>
      </c>
      <c r="D275" s="43">
        <f>+E275+F275</f>
        <v>0</v>
      </c>
      <c r="E275" s="43">
        <f>+E276</f>
        <v>0</v>
      </c>
      <c r="F275" s="43">
        <f>+F276</f>
        <v>0</v>
      </c>
      <c r="G275" s="43">
        <f>+H275+I275</f>
        <v>329435</v>
      </c>
      <c r="H275" s="43">
        <f>+H276</f>
        <v>0</v>
      </c>
      <c r="I275" s="43">
        <f>+I276</f>
        <v>329435</v>
      </c>
      <c r="J275" s="43">
        <f>+K275+L275</f>
        <v>658870</v>
      </c>
      <c r="K275" s="43">
        <f>+K276</f>
        <v>0</v>
      </c>
      <c r="L275" s="43">
        <f>+L276</f>
        <v>658870</v>
      </c>
      <c r="M275" s="43">
        <f>+N275+O275</f>
        <v>988306.3</v>
      </c>
      <c r="N275" s="43">
        <f>+N276</f>
        <v>0</v>
      </c>
      <c r="O275" s="43">
        <f>+O276</f>
        <v>988306.3</v>
      </c>
      <c r="P275" s="55"/>
    </row>
    <row r="276" spans="1:16" ht="28.5" customHeight="1">
      <c r="A276" s="27"/>
      <c r="B276" s="28"/>
      <c r="C276" s="12" t="s">
        <v>33</v>
      </c>
      <c r="D276" s="43">
        <f>+E276+F276</f>
        <v>0</v>
      </c>
      <c r="E276" s="43">
        <v>0</v>
      </c>
      <c r="F276" s="43">
        <v>0</v>
      </c>
      <c r="G276" s="43">
        <f>+H276+I276</f>
        <v>329435</v>
      </c>
      <c r="H276" s="43">
        <v>0</v>
      </c>
      <c r="I276" s="43">
        <v>329435</v>
      </c>
      <c r="J276" s="43">
        <f>+K276+L276</f>
        <v>658870</v>
      </c>
      <c r="K276" s="43">
        <v>0</v>
      </c>
      <c r="L276" s="43">
        <v>658870</v>
      </c>
      <c r="M276" s="43">
        <f>+N276+O276</f>
        <v>988306.3</v>
      </c>
      <c r="N276" s="43">
        <v>0</v>
      </c>
      <c r="O276" s="43">
        <v>988306.3</v>
      </c>
      <c r="P276" s="55"/>
    </row>
    <row r="277" spans="1:16" ht="28.5" customHeight="1">
      <c r="A277" s="31">
        <v>1072</v>
      </c>
      <c r="B277" s="28"/>
      <c r="C277" s="13" t="s">
        <v>59</v>
      </c>
      <c r="D277" s="43">
        <f>+D279+D299+D305+D312+D319</f>
        <v>3768470</v>
      </c>
      <c r="E277" s="43">
        <f t="shared" ref="E277:O277" si="76">+E279+E299+E305+E312+E319</f>
        <v>3185003.9</v>
      </c>
      <c r="F277" s="43">
        <f t="shared" si="76"/>
        <v>583466.1</v>
      </c>
      <c r="G277" s="43">
        <f t="shared" si="76"/>
        <v>4630816.5999999996</v>
      </c>
      <c r="H277" s="43">
        <f t="shared" si="76"/>
        <v>3836884.2999999993</v>
      </c>
      <c r="I277" s="43">
        <f t="shared" si="76"/>
        <v>793932.29999999993</v>
      </c>
      <c r="J277" s="43">
        <f t="shared" si="76"/>
        <v>5421790.2000000002</v>
      </c>
      <c r="K277" s="43">
        <f t="shared" si="76"/>
        <v>4426723.9000000004</v>
      </c>
      <c r="L277" s="43">
        <f t="shared" si="76"/>
        <v>995066.29999999993</v>
      </c>
      <c r="M277" s="43">
        <f t="shared" si="76"/>
        <v>5972324</v>
      </c>
      <c r="N277" s="43">
        <f t="shared" si="76"/>
        <v>4840103</v>
      </c>
      <c r="O277" s="43">
        <f t="shared" si="76"/>
        <v>1132221</v>
      </c>
      <c r="P277" s="55"/>
    </row>
    <row r="278" spans="1:16" ht="28.5" customHeight="1">
      <c r="A278" s="27"/>
      <c r="B278" s="28"/>
      <c r="C278" s="10" t="s">
        <v>5</v>
      </c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55"/>
    </row>
    <row r="279" spans="1:16" ht="47.25" customHeight="1">
      <c r="A279" s="27"/>
      <c r="B279" s="30">
        <v>11005</v>
      </c>
      <c r="C279" s="11" t="s">
        <v>83</v>
      </c>
      <c r="D279" s="79">
        <f>+E279+F279</f>
        <v>28162.9</v>
      </c>
      <c r="E279" s="79">
        <f>+E283</f>
        <v>0</v>
      </c>
      <c r="F279" s="79">
        <f>+F283</f>
        <v>28162.9</v>
      </c>
      <c r="G279" s="79">
        <f>+H279+I279</f>
        <v>123687.00000000001</v>
      </c>
      <c r="H279" s="79">
        <f>+H283</f>
        <v>57599.5</v>
      </c>
      <c r="I279" s="79">
        <f>+I283</f>
        <v>66087.500000000015</v>
      </c>
      <c r="J279" s="79">
        <f>+K279+L279</f>
        <v>205007.2</v>
      </c>
      <c r="K279" s="79">
        <f>+K283</f>
        <v>100799.1</v>
      </c>
      <c r="L279" s="79">
        <f>+L283</f>
        <v>104208.09999999999</v>
      </c>
      <c r="M279" s="79">
        <f>+N279+O279</f>
        <v>286269.40000000002</v>
      </c>
      <c r="N279" s="79">
        <f>+N283</f>
        <v>143998.70000000001</v>
      </c>
      <c r="O279" s="79">
        <f>+O283</f>
        <v>142270.70000000001</v>
      </c>
      <c r="P279" s="55"/>
    </row>
    <row r="280" spans="1:16" ht="36.75" customHeight="1">
      <c r="A280" s="27"/>
      <c r="B280" s="28"/>
      <c r="C280" s="10" t="s">
        <v>6</v>
      </c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55"/>
    </row>
    <row r="281" spans="1:16" ht="36" customHeight="1">
      <c r="A281" s="27"/>
      <c r="B281" s="28"/>
      <c r="C281" s="8" t="s">
        <v>121</v>
      </c>
      <c r="D281" s="39">
        <f>+E281+F281</f>
        <v>28162.9</v>
      </c>
      <c r="E281" s="39">
        <f>+E279</f>
        <v>0</v>
      </c>
      <c r="F281" s="39">
        <f>+F279</f>
        <v>28162.9</v>
      </c>
      <c r="G281" s="39">
        <f>+H281+I281</f>
        <v>123687.00000000001</v>
      </c>
      <c r="H281" s="39">
        <f>+H279</f>
        <v>57599.5</v>
      </c>
      <c r="I281" s="39">
        <f>+I279</f>
        <v>66087.500000000015</v>
      </c>
      <c r="J281" s="39">
        <f>+K281+L281</f>
        <v>205007.2</v>
      </c>
      <c r="K281" s="39">
        <f>+K279</f>
        <v>100799.1</v>
      </c>
      <c r="L281" s="39">
        <f>+L279</f>
        <v>104208.09999999999</v>
      </c>
      <c r="M281" s="39">
        <f>+N281+O281</f>
        <v>286269.40000000002</v>
      </c>
      <c r="N281" s="39">
        <f>+N279</f>
        <v>143998.70000000001</v>
      </c>
      <c r="O281" s="39">
        <f>+O279</f>
        <v>142270.70000000001</v>
      </c>
      <c r="P281" s="55"/>
    </row>
    <row r="282" spans="1:16" ht="28.5" customHeight="1">
      <c r="A282" s="27"/>
      <c r="B282" s="28"/>
      <c r="C282" s="10" t="s">
        <v>7</v>
      </c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55"/>
    </row>
    <row r="283" spans="1:16" ht="28.5" customHeight="1">
      <c r="A283" s="27"/>
      <c r="B283" s="28"/>
      <c r="C283" s="10" t="s">
        <v>8</v>
      </c>
      <c r="D283" s="42">
        <f>+E283+F283</f>
        <v>28162.9</v>
      </c>
      <c r="E283" s="42">
        <f>SUM(E284:E298)</f>
        <v>0</v>
      </c>
      <c r="F283" s="42">
        <f>SUM(F284:F298)</f>
        <v>28162.9</v>
      </c>
      <c r="G283" s="42">
        <f>+H283+I283</f>
        <v>123687.00000000001</v>
      </c>
      <c r="H283" s="42">
        <f>SUM(H284:H298)</f>
        <v>57599.5</v>
      </c>
      <c r="I283" s="42">
        <f>SUM(I284:I298)</f>
        <v>66087.500000000015</v>
      </c>
      <c r="J283" s="42">
        <f>+K283+L283</f>
        <v>205007.2</v>
      </c>
      <c r="K283" s="42">
        <f>SUM(K284:K298)</f>
        <v>100799.1</v>
      </c>
      <c r="L283" s="42">
        <f>SUM(L284:L298)</f>
        <v>104208.09999999999</v>
      </c>
      <c r="M283" s="42">
        <f>+N283+O283</f>
        <v>286269.40000000002</v>
      </c>
      <c r="N283" s="42">
        <f>SUM(N284:N298)</f>
        <v>143998.70000000001</v>
      </c>
      <c r="O283" s="42">
        <f>SUM(O284:O298)</f>
        <v>142270.70000000001</v>
      </c>
      <c r="P283" s="55"/>
    </row>
    <row r="284" spans="1:16" ht="28.5" customHeight="1">
      <c r="A284" s="27"/>
      <c r="B284" s="28"/>
      <c r="C284" s="10" t="s">
        <v>9</v>
      </c>
      <c r="D284" s="42">
        <f t="shared" ref="D284:D298" si="77">+E284+F284</f>
        <v>23993.5</v>
      </c>
      <c r="E284" s="43"/>
      <c r="F284" s="43">
        <v>23993.5</v>
      </c>
      <c r="G284" s="42">
        <f t="shared" ref="G284:G298" si="78">+H284+I284</f>
        <v>47987</v>
      </c>
      <c r="H284" s="43">
        <v>0</v>
      </c>
      <c r="I284" s="43">
        <v>47987</v>
      </c>
      <c r="J284" s="42">
        <f t="shared" ref="J284:J298" si="79">+K284+L284</f>
        <v>71980.5</v>
      </c>
      <c r="K284" s="43">
        <v>0</v>
      </c>
      <c r="L284" s="43">
        <v>71980.5</v>
      </c>
      <c r="M284" s="42">
        <f t="shared" ref="M284:M298" si="80">+N284+O284</f>
        <v>95974</v>
      </c>
      <c r="N284" s="43">
        <v>0</v>
      </c>
      <c r="O284" s="43">
        <v>95974</v>
      </c>
      <c r="P284" s="55"/>
    </row>
    <row r="285" spans="1:16" ht="28.5" customHeight="1">
      <c r="A285" s="27"/>
      <c r="B285" s="28"/>
      <c r="C285" s="10" t="s">
        <v>10</v>
      </c>
      <c r="D285" s="42">
        <f t="shared" si="77"/>
        <v>319.89999999999998</v>
      </c>
      <c r="E285" s="43"/>
      <c r="F285" s="43">
        <v>319.89999999999998</v>
      </c>
      <c r="G285" s="42">
        <f t="shared" si="78"/>
        <v>639.79999999999995</v>
      </c>
      <c r="H285" s="43">
        <v>0</v>
      </c>
      <c r="I285" s="43">
        <v>639.79999999999995</v>
      </c>
      <c r="J285" s="42">
        <f t="shared" si="79"/>
        <v>959.69999999999993</v>
      </c>
      <c r="K285" s="43">
        <v>0</v>
      </c>
      <c r="L285" s="43">
        <v>959.69999999999993</v>
      </c>
      <c r="M285" s="42">
        <f t="shared" si="80"/>
        <v>1279.5999999999999</v>
      </c>
      <c r="N285" s="43">
        <v>0</v>
      </c>
      <c r="O285" s="43">
        <v>1279.5999999999999</v>
      </c>
      <c r="P285" s="55"/>
    </row>
    <row r="286" spans="1:16" ht="28.5" customHeight="1">
      <c r="A286" s="27"/>
      <c r="B286" s="28"/>
      <c r="C286" s="10" t="s">
        <v>11</v>
      </c>
      <c r="D286" s="42">
        <f t="shared" si="77"/>
        <v>0</v>
      </c>
      <c r="E286" s="43"/>
      <c r="F286" s="43">
        <v>0</v>
      </c>
      <c r="G286" s="42">
        <f t="shared" si="78"/>
        <v>0</v>
      </c>
      <c r="H286" s="43">
        <v>0</v>
      </c>
      <c r="I286" s="43">
        <v>0</v>
      </c>
      <c r="J286" s="42">
        <f t="shared" si="79"/>
        <v>196</v>
      </c>
      <c r="K286" s="43">
        <v>0</v>
      </c>
      <c r="L286" s="43">
        <v>196</v>
      </c>
      <c r="M286" s="42">
        <f t="shared" si="80"/>
        <v>196</v>
      </c>
      <c r="N286" s="43">
        <v>0</v>
      </c>
      <c r="O286" s="43">
        <v>196</v>
      </c>
      <c r="P286" s="55"/>
    </row>
    <row r="287" spans="1:16" ht="28.5" customHeight="1">
      <c r="A287" s="27"/>
      <c r="B287" s="28"/>
      <c r="C287" s="10" t="s">
        <v>142</v>
      </c>
      <c r="D287" s="42">
        <f t="shared" si="77"/>
        <v>225</v>
      </c>
      <c r="E287" s="43"/>
      <c r="F287" s="43">
        <v>225</v>
      </c>
      <c r="G287" s="42">
        <f t="shared" si="78"/>
        <v>450</v>
      </c>
      <c r="H287" s="43">
        <v>0</v>
      </c>
      <c r="I287" s="43">
        <v>450</v>
      </c>
      <c r="J287" s="42">
        <f t="shared" si="79"/>
        <v>675</v>
      </c>
      <c r="K287" s="43">
        <v>0</v>
      </c>
      <c r="L287" s="43">
        <v>675</v>
      </c>
      <c r="M287" s="42">
        <f t="shared" si="80"/>
        <v>900</v>
      </c>
      <c r="N287" s="43">
        <v>0</v>
      </c>
      <c r="O287" s="43">
        <v>900</v>
      </c>
      <c r="P287" s="55"/>
    </row>
    <row r="288" spans="1:16" ht="28.5" customHeight="1">
      <c r="A288" s="27"/>
      <c r="B288" s="28"/>
      <c r="C288" s="10" t="s">
        <v>12</v>
      </c>
      <c r="D288" s="42">
        <f t="shared" si="77"/>
        <v>237</v>
      </c>
      <c r="E288" s="43"/>
      <c r="F288" s="43">
        <v>237</v>
      </c>
      <c r="G288" s="42">
        <f t="shared" si="78"/>
        <v>474</v>
      </c>
      <c r="H288" s="43">
        <v>0</v>
      </c>
      <c r="I288" s="43">
        <v>474</v>
      </c>
      <c r="J288" s="42">
        <f t="shared" si="79"/>
        <v>711</v>
      </c>
      <c r="K288" s="43">
        <v>0</v>
      </c>
      <c r="L288" s="43">
        <v>711</v>
      </c>
      <c r="M288" s="42">
        <f t="shared" si="80"/>
        <v>948</v>
      </c>
      <c r="N288" s="43">
        <v>0</v>
      </c>
      <c r="O288" s="43">
        <v>948</v>
      </c>
      <c r="P288" s="55"/>
    </row>
    <row r="289" spans="1:16" ht="28.5" customHeight="1">
      <c r="A289" s="27"/>
      <c r="B289" s="28"/>
      <c r="C289" s="10" t="s">
        <v>14</v>
      </c>
      <c r="D289" s="42">
        <f t="shared" si="77"/>
        <v>93.8</v>
      </c>
      <c r="E289" s="43"/>
      <c r="F289" s="43">
        <v>93.8</v>
      </c>
      <c r="G289" s="42">
        <f t="shared" si="78"/>
        <v>187.6</v>
      </c>
      <c r="H289" s="43">
        <v>0</v>
      </c>
      <c r="I289" s="43">
        <v>187.6</v>
      </c>
      <c r="J289" s="42">
        <f t="shared" si="79"/>
        <v>281.39999999999998</v>
      </c>
      <c r="K289" s="43">
        <v>0</v>
      </c>
      <c r="L289" s="43">
        <v>281.39999999999998</v>
      </c>
      <c r="M289" s="42">
        <f t="shared" si="80"/>
        <v>375.2</v>
      </c>
      <c r="N289" s="43">
        <v>0</v>
      </c>
      <c r="O289" s="43">
        <v>375.2</v>
      </c>
      <c r="P289" s="55"/>
    </row>
    <row r="290" spans="1:16" ht="28.5" customHeight="1">
      <c r="A290" s="27"/>
      <c r="B290" s="28"/>
      <c r="C290" s="10" t="s">
        <v>158</v>
      </c>
      <c r="D290" s="42">
        <f t="shared" si="77"/>
        <v>45</v>
      </c>
      <c r="E290" s="43"/>
      <c r="F290" s="43">
        <v>45</v>
      </c>
      <c r="G290" s="42">
        <f t="shared" si="78"/>
        <v>90</v>
      </c>
      <c r="H290" s="43">
        <v>0</v>
      </c>
      <c r="I290" s="43">
        <v>90</v>
      </c>
      <c r="J290" s="42">
        <f t="shared" si="79"/>
        <v>135</v>
      </c>
      <c r="K290" s="43">
        <v>0</v>
      </c>
      <c r="L290" s="43">
        <v>135</v>
      </c>
      <c r="M290" s="42">
        <f t="shared" si="80"/>
        <v>180</v>
      </c>
      <c r="N290" s="43">
        <v>0</v>
      </c>
      <c r="O290" s="43">
        <v>180</v>
      </c>
      <c r="P290" s="55"/>
    </row>
    <row r="291" spans="1:16" ht="28.5" customHeight="1">
      <c r="A291" s="27"/>
      <c r="B291" s="28"/>
      <c r="C291" s="10" t="s">
        <v>16</v>
      </c>
      <c r="D291" s="42">
        <f t="shared" si="77"/>
        <v>536.70000000000005</v>
      </c>
      <c r="E291" s="43"/>
      <c r="F291" s="43">
        <v>536.70000000000005</v>
      </c>
      <c r="G291" s="42">
        <f t="shared" si="78"/>
        <v>1073.4000000000001</v>
      </c>
      <c r="H291" s="43">
        <v>0</v>
      </c>
      <c r="I291" s="43">
        <v>1073.4000000000001</v>
      </c>
      <c r="J291" s="42">
        <f t="shared" si="79"/>
        <v>1610.1000000000001</v>
      </c>
      <c r="K291" s="43">
        <v>0</v>
      </c>
      <c r="L291" s="43">
        <v>1610.1000000000001</v>
      </c>
      <c r="M291" s="42">
        <f t="shared" si="80"/>
        <v>2146.8000000000002</v>
      </c>
      <c r="N291" s="43">
        <v>0</v>
      </c>
      <c r="O291" s="43">
        <v>2146.8000000000002</v>
      </c>
      <c r="P291" s="55"/>
    </row>
    <row r="292" spans="1:16" ht="28.5" customHeight="1">
      <c r="A292" s="27"/>
      <c r="B292" s="28"/>
      <c r="C292" s="10" t="s">
        <v>17</v>
      </c>
      <c r="D292" s="42">
        <f t="shared" si="77"/>
        <v>60</v>
      </c>
      <c r="E292" s="43"/>
      <c r="F292" s="43">
        <v>60</v>
      </c>
      <c r="G292" s="42">
        <f t="shared" si="78"/>
        <v>120</v>
      </c>
      <c r="H292" s="43">
        <v>0</v>
      </c>
      <c r="I292" s="43">
        <v>120</v>
      </c>
      <c r="J292" s="42">
        <f t="shared" si="79"/>
        <v>180</v>
      </c>
      <c r="K292" s="43">
        <v>0</v>
      </c>
      <c r="L292" s="43">
        <v>180</v>
      </c>
      <c r="M292" s="42">
        <f t="shared" si="80"/>
        <v>240</v>
      </c>
      <c r="N292" s="43">
        <v>0</v>
      </c>
      <c r="O292" s="43">
        <v>240</v>
      </c>
      <c r="P292" s="55"/>
    </row>
    <row r="293" spans="1:16" ht="28.5" customHeight="1">
      <c r="A293" s="27"/>
      <c r="B293" s="28"/>
      <c r="C293" s="10" t="s">
        <v>159</v>
      </c>
      <c r="D293" s="42">
        <f t="shared" si="77"/>
        <v>681.3</v>
      </c>
      <c r="E293" s="43"/>
      <c r="F293" s="43">
        <v>681.3</v>
      </c>
      <c r="G293" s="42">
        <f t="shared" si="78"/>
        <v>1362.6</v>
      </c>
      <c r="H293" s="43">
        <v>0</v>
      </c>
      <c r="I293" s="43">
        <v>1362.6</v>
      </c>
      <c r="J293" s="42">
        <f t="shared" si="79"/>
        <v>2043.8999999999999</v>
      </c>
      <c r="K293" s="43">
        <v>0</v>
      </c>
      <c r="L293" s="43">
        <v>2043.8999999999999</v>
      </c>
      <c r="M293" s="42">
        <f t="shared" si="80"/>
        <v>2725.2</v>
      </c>
      <c r="N293" s="43">
        <v>0</v>
      </c>
      <c r="O293" s="43">
        <v>2725.2</v>
      </c>
      <c r="P293" s="55"/>
    </row>
    <row r="294" spans="1:16" ht="28.5" customHeight="1">
      <c r="A294" s="27"/>
      <c r="B294" s="28"/>
      <c r="C294" s="10" t="s">
        <v>19</v>
      </c>
      <c r="D294" s="42">
        <f t="shared" si="77"/>
        <v>153.30000000000001</v>
      </c>
      <c r="E294" s="43"/>
      <c r="F294" s="43">
        <v>153.30000000000001</v>
      </c>
      <c r="G294" s="42">
        <f t="shared" si="78"/>
        <v>306.60000000000002</v>
      </c>
      <c r="H294" s="43">
        <v>0</v>
      </c>
      <c r="I294" s="43">
        <v>306.60000000000002</v>
      </c>
      <c r="J294" s="42">
        <f t="shared" si="79"/>
        <v>459.90000000000003</v>
      </c>
      <c r="K294" s="43">
        <v>0</v>
      </c>
      <c r="L294" s="43">
        <v>459.90000000000003</v>
      </c>
      <c r="M294" s="42">
        <f t="shared" si="80"/>
        <v>613.20000000000005</v>
      </c>
      <c r="N294" s="43">
        <v>0</v>
      </c>
      <c r="O294" s="43">
        <v>613.20000000000005</v>
      </c>
      <c r="P294" s="55"/>
    </row>
    <row r="295" spans="1:16" ht="28.5" customHeight="1">
      <c r="A295" s="27"/>
      <c r="B295" s="28"/>
      <c r="C295" s="10" t="s">
        <v>20</v>
      </c>
      <c r="D295" s="42">
        <f t="shared" si="77"/>
        <v>1247.4000000000001</v>
      </c>
      <c r="E295" s="43"/>
      <c r="F295" s="43">
        <v>1247.4000000000001</v>
      </c>
      <c r="G295" s="42">
        <f t="shared" si="78"/>
        <v>2494.8000000000002</v>
      </c>
      <c r="H295" s="43">
        <v>0</v>
      </c>
      <c r="I295" s="43">
        <v>2494.8000000000002</v>
      </c>
      <c r="J295" s="42">
        <f t="shared" si="79"/>
        <v>3742.2000000000003</v>
      </c>
      <c r="K295" s="43">
        <v>0</v>
      </c>
      <c r="L295" s="43">
        <v>3742.2000000000003</v>
      </c>
      <c r="M295" s="42">
        <f t="shared" si="80"/>
        <v>4989.6000000000004</v>
      </c>
      <c r="N295" s="43">
        <v>0</v>
      </c>
      <c r="O295" s="43">
        <v>4989.6000000000004</v>
      </c>
      <c r="P295" s="55"/>
    </row>
    <row r="296" spans="1:16" ht="28.5" customHeight="1">
      <c r="A296" s="27"/>
      <c r="B296" s="28"/>
      <c r="C296" s="10" t="s">
        <v>32</v>
      </c>
      <c r="D296" s="42">
        <f t="shared" si="77"/>
        <v>70</v>
      </c>
      <c r="E296" s="43"/>
      <c r="F296" s="43">
        <v>70</v>
      </c>
      <c r="G296" s="42">
        <f t="shared" si="78"/>
        <v>301.8</v>
      </c>
      <c r="H296" s="43">
        <v>0</v>
      </c>
      <c r="I296" s="43">
        <v>301.8</v>
      </c>
      <c r="J296" s="42">
        <f t="shared" si="79"/>
        <v>533.6</v>
      </c>
      <c r="K296" s="43">
        <v>0</v>
      </c>
      <c r="L296" s="43">
        <v>533.6</v>
      </c>
      <c r="M296" s="42">
        <f t="shared" si="80"/>
        <v>1103.4000000000001</v>
      </c>
      <c r="N296" s="43">
        <v>0</v>
      </c>
      <c r="O296" s="43">
        <v>1103.4000000000001</v>
      </c>
      <c r="P296" s="55"/>
    </row>
    <row r="297" spans="1:16" ht="44.25" customHeight="1">
      <c r="A297" s="27"/>
      <c r="B297" s="28"/>
      <c r="C297" s="12" t="s">
        <v>165</v>
      </c>
      <c r="D297" s="42">
        <f t="shared" si="77"/>
        <v>500</v>
      </c>
      <c r="E297" s="43"/>
      <c r="F297" s="43">
        <v>500</v>
      </c>
      <c r="G297" s="42">
        <f t="shared" si="78"/>
        <v>1000</v>
      </c>
      <c r="H297" s="43">
        <v>0</v>
      </c>
      <c r="I297" s="43">
        <v>1000</v>
      </c>
      <c r="J297" s="42">
        <f t="shared" si="79"/>
        <v>1500</v>
      </c>
      <c r="K297" s="43">
        <v>0</v>
      </c>
      <c r="L297" s="43">
        <v>1500</v>
      </c>
      <c r="M297" s="42">
        <f t="shared" si="80"/>
        <v>1800</v>
      </c>
      <c r="N297" s="43">
        <v>0</v>
      </c>
      <c r="O297" s="43">
        <v>1800</v>
      </c>
      <c r="P297" s="55"/>
    </row>
    <row r="298" spans="1:16" ht="28.5" customHeight="1">
      <c r="A298" s="27"/>
      <c r="B298" s="28"/>
      <c r="C298" s="10" t="s">
        <v>116</v>
      </c>
      <c r="D298" s="42">
        <f t="shared" si="77"/>
        <v>0</v>
      </c>
      <c r="E298" s="43">
        <v>0</v>
      </c>
      <c r="F298" s="43">
        <v>0</v>
      </c>
      <c r="G298" s="42">
        <f t="shared" si="78"/>
        <v>67199.400000000009</v>
      </c>
      <c r="H298" s="43">
        <v>57599.5</v>
      </c>
      <c r="I298" s="43">
        <v>9599.9000000000033</v>
      </c>
      <c r="J298" s="42">
        <f t="shared" si="79"/>
        <v>119998.90000000001</v>
      </c>
      <c r="K298" s="43">
        <v>100799.1</v>
      </c>
      <c r="L298" s="43">
        <v>19199.800000000007</v>
      </c>
      <c r="M298" s="42">
        <f t="shared" si="80"/>
        <v>172798.40000000002</v>
      </c>
      <c r="N298" s="43">
        <v>143998.70000000001</v>
      </c>
      <c r="O298" s="43">
        <v>28799.700000000012</v>
      </c>
      <c r="P298" s="55"/>
    </row>
    <row r="299" spans="1:16" ht="65.25" customHeight="1">
      <c r="A299" s="33"/>
      <c r="B299" s="32" t="s">
        <v>117</v>
      </c>
      <c r="C299" s="13" t="s">
        <v>105</v>
      </c>
      <c r="D299" s="79">
        <f>+E299+F299</f>
        <v>0</v>
      </c>
      <c r="E299" s="79">
        <f>+E303</f>
        <v>0</v>
      </c>
      <c r="F299" s="79">
        <f>+F303</f>
        <v>0</v>
      </c>
      <c r="G299" s="79">
        <f>+H299+I299</f>
        <v>57169.100000000006</v>
      </c>
      <c r="H299" s="79">
        <f>+H303</f>
        <v>47640.9</v>
      </c>
      <c r="I299" s="79">
        <f>+I303</f>
        <v>9528.2000000000007</v>
      </c>
      <c r="J299" s="79">
        <f>+K299+L299</f>
        <v>57169.100000000006</v>
      </c>
      <c r="K299" s="79">
        <f>+K303</f>
        <v>47640.9</v>
      </c>
      <c r="L299" s="79">
        <f>+L303</f>
        <v>9528.2000000000007</v>
      </c>
      <c r="M299" s="79">
        <f>+N299+O299</f>
        <v>57169.100000000006</v>
      </c>
      <c r="N299" s="79">
        <f>+N303</f>
        <v>47640.9</v>
      </c>
      <c r="O299" s="79">
        <f>+O303</f>
        <v>9528.2000000000007</v>
      </c>
      <c r="P299" s="55"/>
    </row>
    <row r="300" spans="1:16" ht="28.5" customHeight="1">
      <c r="A300" s="27"/>
      <c r="B300" s="28"/>
      <c r="C300" s="10" t="s">
        <v>6</v>
      </c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55"/>
    </row>
    <row r="301" spans="1:16" ht="28.5" customHeight="1">
      <c r="A301" s="27"/>
      <c r="B301" s="28"/>
      <c r="C301" s="8" t="s">
        <v>121</v>
      </c>
      <c r="D301" s="39">
        <f>+E301+F301</f>
        <v>0</v>
      </c>
      <c r="E301" s="39">
        <f>+E299</f>
        <v>0</v>
      </c>
      <c r="F301" s="39">
        <f>+F299</f>
        <v>0</v>
      </c>
      <c r="G301" s="39">
        <f>+H301+I301</f>
        <v>57169.100000000006</v>
      </c>
      <c r="H301" s="39">
        <f>+H299</f>
        <v>47640.9</v>
      </c>
      <c r="I301" s="39">
        <f>+I299</f>
        <v>9528.2000000000007</v>
      </c>
      <c r="J301" s="39">
        <f>+K301+L301</f>
        <v>57169.100000000006</v>
      </c>
      <c r="K301" s="39">
        <f>+K299</f>
        <v>47640.9</v>
      </c>
      <c r="L301" s="39">
        <f>+L299</f>
        <v>9528.2000000000007</v>
      </c>
      <c r="M301" s="39">
        <f>+N301+O301</f>
        <v>57169.100000000006</v>
      </c>
      <c r="N301" s="39">
        <f>+N299</f>
        <v>47640.9</v>
      </c>
      <c r="O301" s="39">
        <f>+O299</f>
        <v>9528.2000000000007</v>
      </c>
      <c r="P301" s="55"/>
    </row>
    <row r="302" spans="1:16" ht="28.5" customHeight="1">
      <c r="A302" s="27"/>
      <c r="B302" s="28"/>
      <c r="C302" s="10" t="s">
        <v>7</v>
      </c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55"/>
    </row>
    <row r="303" spans="1:16" ht="28.5" customHeight="1">
      <c r="A303" s="27"/>
      <c r="B303" s="28"/>
      <c r="C303" s="10" t="s">
        <v>8</v>
      </c>
      <c r="D303" s="43">
        <f>+E303+F303</f>
        <v>0</v>
      </c>
      <c r="E303" s="43">
        <f>+E304</f>
        <v>0</v>
      </c>
      <c r="F303" s="43">
        <f>+F304</f>
        <v>0</v>
      </c>
      <c r="G303" s="43">
        <f>+H303+I303</f>
        <v>57169.100000000006</v>
      </c>
      <c r="H303" s="43">
        <f>+H304</f>
        <v>47640.9</v>
      </c>
      <c r="I303" s="43">
        <f>+I304</f>
        <v>9528.2000000000007</v>
      </c>
      <c r="J303" s="43">
        <f>+K303+L303</f>
        <v>57169.100000000006</v>
      </c>
      <c r="K303" s="43">
        <f>+K304</f>
        <v>47640.9</v>
      </c>
      <c r="L303" s="43">
        <f>+L304</f>
        <v>9528.2000000000007</v>
      </c>
      <c r="M303" s="43">
        <f>+N303+O303</f>
        <v>57169.100000000006</v>
      </c>
      <c r="N303" s="43">
        <f>+N304</f>
        <v>47640.9</v>
      </c>
      <c r="O303" s="43">
        <f>+O304</f>
        <v>9528.2000000000007</v>
      </c>
      <c r="P303" s="55"/>
    </row>
    <row r="304" spans="1:16" ht="28.5" customHeight="1">
      <c r="A304" s="27"/>
      <c r="B304" s="28"/>
      <c r="C304" s="10" t="s">
        <v>116</v>
      </c>
      <c r="D304" s="43">
        <f>+E304+F304</f>
        <v>0</v>
      </c>
      <c r="E304" s="43">
        <v>0</v>
      </c>
      <c r="F304" s="43">
        <v>0</v>
      </c>
      <c r="G304" s="43">
        <f>+H304+I304</f>
        <v>57169.100000000006</v>
      </c>
      <c r="H304" s="43">
        <v>47640.9</v>
      </c>
      <c r="I304" s="43">
        <v>9528.2000000000007</v>
      </c>
      <c r="J304" s="43">
        <f>+K304+L304</f>
        <v>57169.100000000006</v>
      </c>
      <c r="K304" s="43">
        <v>47640.9</v>
      </c>
      <c r="L304" s="43">
        <v>9528.2000000000007</v>
      </c>
      <c r="M304" s="43">
        <f>+N304+O304</f>
        <v>57169.100000000006</v>
      </c>
      <c r="N304" s="43">
        <v>47640.9</v>
      </c>
      <c r="O304" s="43">
        <v>9528.2000000000007</v>
      </c>
      <c r="P304" s="55"/>
    </row>
    <row r="305" spans="1:16" ht="100.5" customHeight="1">
      <c r="A305" s="27"/>
      <c r="B305" s="30">
        <v>31001</v>
      </c>
      <c r="C305" s="13" t="s">
        <v>140</v>
      </c>
      <c r="D305" s="79">
        <f>+E305+F305</f>
        <v>2541912.4</v>
      </c>
      <c r="E305" s="79">
        <f>+E309</f>
        <v>2104917.2999999998</v>
      </c>
      <c r="F305" s="79">
        <f>+F309</f>
        <v>436995.1</v>
      </c>
      <c r="G305" s="79">
        <f>+H305+I305</f>
        <v>2541912.4</v>
      </c>
      <c r="H305" s="79">
        <f>+H309</f>
        <v>2104917.2999999998</v>
      </c>
      <c r="I305" s="79">
        <f>+I309</f>
        <v>436995.1</v>
      </c>
      <c r="J305" s="79">
        <f>+K305+L305</f>
        <v>2541912.4</v>
      </c>
      <c r="K305" s="79">
        <f>+K309</f>
        <v>2104917.2999999998</v>
      </c>
      <c r="L305" s="79">
        <f>+L309</f>
        <v>436995.1</v>
      </c>
      <c r="M305" s="79">
        <f>+N305+O305</f>
        <v>2541912.4</v>
      </c>
      <c r="N305" s="79">
        <f>+N309</f>
        <v>2104917.2999999998</v>
      </c>
      <c r="O305" s="79">
        <f>+O309</f>
        <v>436995.1</v>
      </c>
      <c r="P305" s="55"/>
    </row>
    <row r="306" spans="1:16" ht="28.5" customHeight="1">
      <c r="A306" s="27"/>
      <c r="B306" s="28"/>
      <c r="C306" s="10" t="s">
        <v>6</v>
      </c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55"/>
    </row>
    <row r="307" spans="1:16" ht="40.5" customHeight="1">
      <c r="A307" s="27"/>
      <c r="B307" s="28"/>
      <c r="C307" s="8" t="s">
        <v>121</v>
      </c>
      <c r="D307" s="39">
        <f>+E307+F307</f>
        <v>2541912.4</v>
      </c>
      <c r="E307" s="39">
        <f>+E305</f>
        <v>2104917.2999999998</v>
      </c>
      <c r="F307" s="39">
        <f>+F305</f>
        <v>436995.1</v>
      </c>
      <c r="G307" s="39">
        <f>+H307+I307</f>
        <v>2541912.4</v>
      </c>
      <c r="H307" s="39">
        <f>+H305</f>
        <v>2104917.2999999998</v>
      </c>
      <c r="I307" s="39">
        <f>+I305</f>
        <v>436995.1</v>
      </c>
      <c r="J307" s="39">
        <f>+K307+L307</f>
        <v>2541912.4</v>
      </c>
      <c r="K307" s="39">
        <f>+K305</f>
        <v>2104917.2999999998</v>
      </c>
      <c r="L307" s="39">
        <f>+L305</f>
        <v>436995.1</v>
      </c>
      <c r="M307" s="39">
        <f>+N307+O307</f>
        <v>2541912.4</v>
      </c>
      <c r="N307" s="39">
        <f>+N305</f>
        <v>2104917.2999999998</v>
      </c>
      <c r="O307" s="39">
        <f>+O305</f>
        <v>436995.1</v>
      </c>
      <c r="P307" s="55"/>
    </row>
    <row r="308" spans="1:16" ht="42" customHeight="1">
      <c r="A308" s="27"/>
      <c r="B308" s="28"/>
      <c r="C308" s="10" t="s">
        <v>7</v>
      </c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55"/>
    </row>
    <row r="309" spans="1:16" ht="28.5" customHeight="1">
      <c r="A309" s="27"/>
      <c r="B309" s="28"/>
      <c r="C309" s="10" t="s">
        <v>22</v>
      </c>
      <c r="D309" s="42">
        <f>+E309+F309</f>
        <v>2541912.4</v>
      </c>
      <c r="E309" s="42">
        <f>+E310+E311</f>
        <v>2104917.2999999998</v>
      </c>
      <c r="F309" s="42">
        <f>+F310+F311</f>
        <v>436995.1</v>
      </c>
      <c r="G309" s="42">
        <f>+H309+I309</f>
        <v>2541912.4</v>
      </c>
      <c r="H309" s="42">
        <f>+H310+H311</f>
        <v>2104917.2999999998</v>
      </c>
      <c r="I309" s="42">
        <f>+I310+I311</f>
        <v>436995.1</v>
      </c>
      <c r="J309" s="42">
        <f>+K309+L309</f>
        <v>2541912.4</v>
      </c>
      <c r="K309" s="42">
        <f>+K310+K311</f>
        <v>2104917.2999999998</v>
      </c>
      <c r="L309" s="42">
        <f>+L310+L311</f>
        <v>436995.1</v>
      </c>
      <c r="M309" s="42">
        <f>+N309+O309</f>
        <v>2541912.4</v>
      </c>
      <c r="N309" s="42">
        <f>+N310+N311</f>
        <v>2104917.2999999998</v>
      </c>
      <c r="O309" s="42">
        <f>+O310+O311</f>
        <v>436995.1</v>
      </c>
      <c r="P309" s="55"/>
    </row>
    <row r="310" spans="1:16" ht="28.5" customHeight="1">
      <c r="A310" s="27"/>
      <c r="B310" s="28"/>
      <c r="C310" s="12" t="s">
        <v>33</v>
      </c>
      <c r="D310" s="42">
        <f t="shared" ref="D310:D311" si="81">+E310+F310</f>
        <v>2461281.5</v>
      </c>
      <c r="E310" s="43">
        <v>2051067.9</v>
      </c>
      <c r="F310" s="43">
        <v>410213.6</v>
      </c>
      <c r="G310" s="42">
        <f t="shared" ref="G310:G311" si="82">+H310+I310</f>
        <v>2461281.5</v>
      </c>
      <c r="H310" s="43">
        <v>2051067.9</v>
      </c>
      <c r="I310" s="43">
        <v>410213.6</v>
      </c>
      <c r="J310" s="42">
        <f t="shared" ref="J310:J311" si="83">+K310+L310</f>
        <v>2461281.5</v>
      </c>
      <c r="K310" s="43">
        <v>2051067.9</v>
      </c>
      <c r="L310" s="43">
        <v>410213.6</v>
      </c>
      <c r="M310" s="42">
        <f t="shared" ref="M310:M311" si="84">+N310+O310</f>
        <v>2461281.5</v>
      </c>
      <c r="N310" s="43">
        <v>2051067.9</v>
      </c>
      <c r="O310" s="43">
        <v>410213.6</v>
      </c>
      <c r="P310" s="55"/>
    </row>
    <row r="311" spans="1:16" ht="28.5" customHeight="1">
      <c r="A311" s="27"/>
      <c r="B311" s="28"/>
      <c r="C311" s="12" t="s">
        <v>35</v>
      </c>
      <c r="D311" s="42">
        <f t="shared" si="81"/>
        <v>80630.899999999994</v>
      </c>
      <c r="E311" s="43">
        <v>53849.4</v>
      </c>
      <c r="F311" s="43">
        <v>26781.5</v>
      </c>
      <c r="G311" s="42">
        <f t="shared" si="82"/>
        <v>80630.899999999994</v>
      </c>
      <c r="H311" s="43">
        <v>53849.4</v>
      </c>
      <c r="I311" s="43">
        <v>26781.5</v>
      </c>
      <c r="J311" s="42">
        <f t="shared" si="83"/>
        <v>80630.899999999994</v>
      </c>
      <c r="K311" s="43">
        <v>53849.4</v>
      </c>
      <c r="L311" s="43">
        <v>26781.5</v>
      </c>
      <c r="M311" s="42">
        <f t="shared" si="84"/>
        <v>80630.899999999994</v>
      </c>
      <c r="N311" s="43">
        <v>53849.4</v>
      </c>
      <c r="O311" s="43">
        <v>26781.5</v>
      </c>
      <c r="P311" s="55"/>
    </row>
    <row r="312" spans="1:16" ht="82.5" customHeight="1">
      <c r="A312" s="27"/>
      <c r="B312" s="30">
        <v>31002</v>
      </c>
      <c r="C312" s="13" t="s">
        <v>141</v>
      </c>
      <c r="D312" s="79">
        <f>+E312+F312</f>
        <v>606854.19999999995</v>
      </c>
      <c r="E312" s="79">
        <f>+E316</f>
        <v>606854.19999999995</v>
      </c>
      <c r="F312" s="79">
        <f>+F316</f>
        <v>0</v>
      </c>
      <c r="G312" s="79">
        <f>+H312+I312</f>
        <v>1316507.5999999999</v>
      </c>
      <c r="H312" s="79">
        <f>+H316</f>
        <v>1153494.2</v>
      </c>
      <c r="I312" s="79">
        <f>+I316</f>
        <v>163013.4</v>
      </c>
      <c r="J312" s="79">
        <f>+K312+L312</f>
        <v>2026161</v>
      </c>
      <c r="K312" s="79">
        <f>+K316</f>
        <v>1700134.2</v>
      </c>
      <c r="L312" s="79">
        <f>+L316</f>
        <v>326026.8</v>
      </c>
      <c r="M312" s="79">
        <f>+N312+O312</f>
        <v>2495432.6</v>
      </c>
      <c r="N312" s="79">
        <f>+N316</f>
        <v>2070313.7</v>
      </c>
      <c r="O312" s="79">
        <f>+O316</f>
        <v>425118.9</v>
      </c>
      <c r="P312" s="55"/>
    </row>
    <row r="313" spans="1:16" ht="28.5" customHeight="1">
      <c r="A313" s="27"/>
      <c r="B313" s="28"/>
      <c r="C313" s="10" t="s">
        <v>6</v>
      </c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55"/>
    </row>
    <row r="314" spans="1:16" ht="28.5" customHeight="1">
      <c r="A314" s="27"/>
      <c r="B314" s="28"/>
      <c r="C314" s="8" t="s">
        <v>121</v>
      </c>
      <c r="D314" s="39">
        <f>+E314+F314</f>
        <v>606854.19999999995</v>
      </c>
      <c r="E314" s="39">
        <f>+E312</f>
        <v>606854.19999999995</v>
      </c>
      <c r="F314" s="39">
        <f>+F312</f>
        <v>0</v>
      </c>
      <c r="G314" s="39">
        <f>+H314+I314</f>
        <v>1316507.5999999999</v>
      </c>
      <c r="H314" s="39">
        <f>+H312</f>
        <v>1153494.2</v>
      </c>
      <c r="I314" s="39">
        <f>+I312</f>
        <v>163013.4</v>
      </c>
      <c r="J314" s="39">
        <f>+K314+L314</f>
        <v>2026161</v>
      </c>
      <c r="K314" s="39">
        <f>+K312</f>
        <v>1700134.2</v>
      </c>
      <c r="L314" s="39">
        <f>+L312</f>
        <v>326026.8</v>
      </c>
      <c r="M314" s="39">
        <f>+N314+O314</f>
        <v>2495432.6</v>
      </c>
      <c r="N314" s="39">
        <f>+N312</f>
        <v>2070313.7</v>
      </c>
      <c r="O314" s="39">
        <f>+O312</f>
        <v>425118.9</v>
      </c>
      <c r="P314" s="55"/>
    </row>
    <row r="315" spans="1:16" ht="42.75" customHeight="1">
      <c r="A315" s="27"/>
      <c r="B315" s="28"/>
      <c r="C315" s="10" t="s">
        <v>7</v>
      </c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55"/>
    </row>
    <row r="316" spans="1:16" ht="28.5" customHeight="1">
      <c r="A316" s="27"/>
      <c r="B316" s="28"/>
      <c r="C316" s="10" t="s">
        <v>22</v>
      </c>
      <c r="D316" s="42">
        <f>+E316+F316</f>
        <v>606854.19999999995</v>
      </c>
      <c r="E316" s="42">
        <f>+E317+E318</f>
        <v>606854.19999999995</v>
      </c>
      <c r="F316" s="42">
        <f>+F317+F318</f>
        <v>0</v>
      </c>
      <c r="G316" s="42">
        <f>+H316+I316</f>
        <v>1316507.5999999999</v>
      </c>
      <c r="H316" s="42">
        <f>+H317+H318</f>
        <v>1153494.2</v>
      </c>
      <c r="I316" s="42">
        <f>+I317+I318</f>
        <v>163013.4</v>
      </c>
      <c r="J316" s="42">
        <f>+K316+L316</f>
        <v>2026161</v>
      </c>
      <c r="K316" s="42">
        <f>+K317+K318</f>
        <v>1700134.2</v>
      </c>
      <c r="L316" s="42">
        <f>+L317+L318</f>
        <v>326026.8</v>
      </c>
      <c r="M316" s="42">
        <f>+N316+O316</f>
        <v>2495432.6</v>
      </c>
      <c r="N316" s="42">
        <f>+N317+N318</f>
        <v>2070313.7</v>
      </c>
      <c r="O316" s="42">
        <f>+O317+O318</f>
        <v>425118.9</v>
      </c>
      <c r="P316" s="55"/>
    </row>
    <row r="317" spans="1:16" ht="28.5" customHeight="1">
      <c r="A317" s="27"/>
      <c r="B317" s="28"/>
      <c r="C317" s="12" t="s">
        <v>33</v>
      </c>
      <c r="D317" s="42">
        <f t="shared" ref="D317:D318" si="85">+E317+F317</f>
        <v>606854.19999999995</v>
      </c>
      <c r="E317" s="43">
        <v>606854.19999999995</v>
      </c>
      <c r="F317" s="43">
        <v>0</v>
      </c>
      <c r="G317" s="42">
        <f t="shared" ref="G317:G318" si="86">+H317+I317</f>
        <v>1256854.2</v>
      </c>
      <c r="H317" s="43">
        <v>1106854.2</v>
      </c>
      <c r="I317" s="43">
        <v>150000</v>
      </c>
      <c r="J317" s="42">
        <f t="shared" ref="J317:J318" si="87">+K317+L317</f>
        <v>1906854.2</v>
      </c>
      <c r="K317" s="43">
        <v>1606854.2</v>
      </c>
      <c r="L317" s="43">
        <v>300000</v>
      </c>
      <c r="M317" s="42">
        <f t="shared" ref="M317:M318" si="88">+N317+O317</f>
        <v>2316472.4</v>
      </c>
      <c r="N317" s="43">
        <v>1930393.7</v>
      </c>
      <c r="O317" s="43">
        <v>386078.7</v>
      </c>
      <c r="P317" s="55"/>
    </row>
    <row r="318" spans="1:16" ht="28.5" customHeight="1">
      <c r="A318" s="27"/>
      <c r="B318" s="28"/>
      <c r="C318" s="12" t="s">
        <v>35</v>
      </c>
      <c r="D318" s="42">
        <f t="shared" si="85"/>
        <v>0</v>
      </c>
      <c r="E318" s="43">
        <v>0</v>
      </c>
      <c r="F318" s="43">
        <v>0</v>
      </c>
      <c r="G318" s="42">
        <f t="shared" si="86"/>
        <v>59653.4</v>
      </c>
      <c r="H318" s="43">
        <v>46640</v>
      </c>
      <c r="I318" s="43">
        <v>13013.4</v>
      </c>
      <c r="J318" s="42">
        <f t="shared" si="87"/>
        <v>119306.8</v>
      </c>
      <c r="K318" s="43">
        <v>93280</v>
      </c>
      <c r="L318" s="43">
        <v>26026.799999999999</v>
      </c>
      <c r="M318" s="42">
        <f t="shared" si="88"/>
        <v>178960.2</v>
      </c>
      <c r="N318" s="43">
        <v>139920</v>
      </c>
      <c r="O318" s="43">
        <v>39040.199999999997</v>
      </c>
      <c r="P318" s="55"/>
    </row>
    <row r="319" spans="1:16" ht="75.75" customHeight="1">
      <c r="A319" s="27"/>
      <c r="B319" s="30">
        <v>31003</v>
      </c>
      <c r="C319" s="11" t="s">
        <v>82</v>
      </c>
      <c r="D319" s="79">
        <f>+E319+F319</f>
        <v>591540.5</v>
      </c>
      <c r="E319" s="79">
        <f>+E323</f>
        <v>473232.4</v>
      </c>
      <c r="F319" s="79">
        <f>+F323</f>
        <v>118308.1</v>
      </c>
      <c r="G319" s="79">
        <f>+H319+I319</f>
        <v>591540.5</v>
      </c>
      <c r="H319" s="79">
        <f>+H323</f>
        <v>473232.4</v>
      </c>
      <c r="I319" s="79">
        <f>+I323</f>
        <v>118308.1</v>
      </c>
      <c r="J319" s="79">
        <f>+K319+L319</f>
        <v>591540.5</v>
      </c>
      <c r="K319" s="79">
        <f>+K323</f>
        <v>473232.4</v>
      </c>
      <c r="L319" s="79">
        <f>+L323</f>
        <v>118308.1</v>
      </c>
      <c r="M319" s="79">
        <f>+N319+O319</f>
        <v>591540.5</v>
      </c>
      <c r="N319" s="79">
        <f>+N323</f>
        <v>473232.4</v>
      </c>
      <c r="O319" s="79">
        <f>+O323</f>
        <v>118308.1</v>
      </c>
      <c r="P319" s="55"/>
    </row>
    <row r="320" spans="1:16" ht="28.5" customHeight="1">
      <c r="A320" s="27"/>
      <c r="B320" s="28"/>
      <c r="C320" s="10" t="s">
        <v>6</v>
      </c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55"/>
    </row>
    <row r="321" spans="1:16" ht="28.5" customHeight="1">
      <c r="A321" s="27"/>
      <c r="B321" s="28"/>
      <c r="C321" s="8" t="s">
        <v>121</v>
      </c>
      <c r="D321" s="39">
        <f>+E321+F321</f>
        <v>591540.5</v>
      </c>
      <c r="E321" s="39">
        <f>+E319</f>
        <v>473232.4</v>
      </c>
      <c r="F321" s="39">
        <f>+F319</f>
        <v>118308.1</v>
      </c>
      <c r="G321" s="39">
        <f>+H321+I321</f>
        <v>591540.5</v>
      </c>
      <c r="H321" s="39">
        <f>+H319</f>
        <v>473232.4</v>
      </c>
      <c r="I321" s="39">
        <f>+I319</f>
        <v>118308.1</v>
      </c>
      <c r="J321" s="39">
        <f>+K321+L321</f>
        <v>591540.5</v>
      </c>
      <c r="K321" s="39">
        <f>+K319</f>
        <v>473232.4</v>
      </c>
      <c r="L321" s="39">
        <f>+L319</f>
        <v>118308.1</v>
      </c>
      <c r="M321" s="39">
        <f>+N321+O321</f>
        <v>591540.5</v>
      </c>
      <c r="N321" s="39">
        <f>+N319</f>
        <v>473232.4</v>
      </c>
      <c r="O321" s="39">
        <f>+O319</f>
        <v>118308.1</v>
      </c>
      <c r="P321" s="55"/>
    </row>
    <row r="322" spans="1:16" ht="28.5" customHeight="1">
      <c r="A322" s="27"/>
      <c r="B322" s="28"/>
      <c r="C322" s="10" t="s">
        <v>7</v>
      </c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55"/>
    </row>
    <row r="323" spans="1:16" ht="28.5" customHeight="1">
      <c r="A323" s="27"/>
      <c r="B323" s="28"/>
      <c r="C323" s="10" t="s">
        <v>22</v>
      </c>
      <c r="D323" s="42">
        <f>+E323+F323</f>
        <v>591540.5</v>
      </c>
      <c r="E323" s="42">
        <f>+E324+E325</f>
        <v>473232.4</v>
      </c>
      <c r="F323" s="42">
        <f>+F324+F325</f>
        <v>118308.1</v>
      </c>
      <c r="G323" s="42">
        <f>+H323+I323</f>
        <v>591540.5</v>
      </c>
      <c r="H323" s="42">
        <f>+H324+H325</f>
        <v>473232.4</v>
      </c>
      <c r="I323" s="42">
        <f>+I324+I325</f>
        <v>118308.1</v>
      </c>
      <c r="J323" s="42">
        <f>+K323+L323</f>
        <v>591540.5</v>
      </c>
      <c r="K323" s="42">
        <f>+K324+K325</f>
        <v>473232.4</v>
      </c>
      <c r="L323" s="42">
        <f>+L324+L325</f>
        <v>118308.1</v>
      </c>
      <c r="M323" s="42">
        <f>+N323+O323</f>
        <v>591540.5</v>
      </c>
      <c r="N323" s="42">
        <f>+N324+N325</f>
        <v>473232.4</v>
      </c>
      <c r="O323" s="42">
        <f>+O324+O325</f>
        <v>118308.1</v>
      </c>
      <c r="P323" s="55"/>
    </row>
    <row r="324" spans="1:16" ht="28.5" customHeight="1">
      <c r="A324" s="27"/>
      <c r="B324" s="28"/>
      <c r="C324" s="12" t="s">
        <v>38</v>
      </c>
      <c r="D324" s="42">
        <f t="shared" ref="D324:D325" si="89">+E324+F324</f>
        <v>586604.80000000005</v>
      </c>
      <c r="E324" s="43">
        <v>469119.4</v>
      </c>
      <c r="F324" s="43">
        <v>117485.40000000001</v>
      </c>
      <c r="G324" s="42">
        <f t="shared" ref="G324:G325" si="90">+H324+I324</f>
        <v>586604.80000000005</v>
      </c>
      <c r="H324" s="43">
        <v>469119.4</v>
      </c>
      <c r="I324" s="43">
        <v>117485.40000000001</v>
      </c>
      <c r="J324" s="42">
        <f t="shared" ref="J324:J325" si="91">+K324+L324</f>
        <v>586604.80000000005</v>
      </c>
      <c r="K324" s="43">
        <v>469119.4</v>
      </c>
      <c r="L324" s="43">
        <v>117485.40000000001</v>
      </c>
      <c r="M324" s="42">
        <f t="shared" ref="M324:M325" si="92">+N324+O324</f>
        <v>586604.80000000005</v>
      </c>
      <c r="N324" s="43">
        <v>469119.4</v>
      </c>
      <c r="O324" s="43">
        <v>117485.40000000001</v>
      </c>
      <c r="P324" s="55"/>
    </row>
    <row r="325" spans="1:16" ht="28.5" customHeight="1">
      <c r="A325" s="27"/>
      <c r="B325" s="28"/>
      <c r="C325" s="12" t="s">
        <v>103</v>
      </c>
      <c r="D325" s="42">
        <f t="shared" si="89"/>
        <v>4935.7</v>
      </c>
      <c r="E325" s="43">
        <v>4113</v>
      </c>
      <c r="F325" s="43">
        <v>822.7</v>
      </c>
      <c r="G325" s="42">
        <f t="shared" si="90"/>
        <v>4935.7</v>
      </c>
      <c r="H325" s="43">
        <v>4113</v>
      </c>
      <c r="I325" s="43">
        <v>822.7</v>
      </c>
      <c r="J325" s="42">
        <f t="shared" si="91"/>
        <v>4935.7</v>
      </c>
      <c r="K325" s="43">
        <v>4113</v>
      </c>
      <c r="L325" s="43">
        <v>822.7</v>
      </c>
      <c r="M325" s="42">
        <f t="shared" si="92"/>
        <v>4935.7</v>
      </c>
      <c r="N325" s="43">
        <v>4113</v>
      </c>
      <c r="O325" s="43">
        <v>822.7</v>
      </c>
      <c r="P325" s="55"/>
    </row>
    <row r="326" spans="1:16" ht="28.5" customHeight="1">
      <c r="A326" s="31">
        <v>1049</v>
      </c>
      <c r="B326" s="28"/>
      <c r="C326" s="13" t="s">
        <v>67</v>
      </c>
      <c r="D326" s="41">
        <f t="shared" ref="D326:O326" si="93">+D328+D334+D340+D361+D367+D375+D390+D413+D425+D447+D453+D459+D465+D471+D477+D483+D493+D499</f>
        <v>3365324.8000000003</v>
      </c>
      <c r="E326" s="41">
        <f t="shared" si="93"/>
        <v>2443471</v>
      </c>
      <c r="F326" s="41">
        <f t="shared" si="93"/>
        <v>921853.79999999993</v>
      </c>
      <c r="G326" s="41">
        <f t="shared" si="93"/>
        <v>8336296.6000000006</v>
      </c>
      <c r="H326" s="41">
        <f t="shared" si="93"/>
        <v>6270949.4000000004</v>
      </c>
      <c r="I326" s="41">
        <f t="shared" si="93"/>
        <v>2065347.2</v>
      </c>
      <c r="J326" s="41">
        <f t="shared" si="93"/>
        <v>15794136.9</v>
      </c>
      <c r="K326" s="41">
        <f t="shared" si="93"/>
        <v>11704878.199999999</v>
      </c>
      <c r="L326" s="41">
        <f t="shared" si="93"/>
        <v>4089258.7</v>
      </c>
      <c r="M326" s="41">
        <f t="shared" si="93"/>
        <v>17843618.899999999</v>
      </c>
      <c r="N326" s="41">
        <f t="shared" si="93"/>
        <v>12937137.699999999</v>
      </c>
      <c r="O326" s="41">
        <f t="shared" si="93"/>
        <v>4906481.1999999993</v>
      </c>
      <c r="P326" s="50"/>
    </row>
    <row r="327" spans="1:16" ht="28.5" customHeight="1">
      <c r="A327" s="27"/>
      <c r="B327" s="28"/>
      <c r="C327" s="10" t="s">
        <v>5</v>
      </c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55"/>
    </row>
    <row r="328" spans="1:16" ht="59.25" customHeight="1">
      <c r="A328" s="27"/>
      <c r="B328" s="30">
        <v>11005</v>
      </c>
      <c r="C328" s="11" t="s">
        <v>80</v>
      </c>
      <c r="D328" s="79">
        <f>+E328+F328</f>
        <v>3275.1</v>
      </c>
      <c r="E328" s="79">
        <f>+E332</f>
        <v>2620.1</v>
      </c>
      <c r="F328" s="79">
        <f>+F332</f>
        <v>655</v>
      </c>
      <c r="G328" s="79">
        <f>+H328+I328</f>
        <v>6082.4</v>
      </c>
      <c r="H328" s="79">
        <f>+H332</f>
        <v>4865.8999999999996</v>
      </c>
      <c r="I328" s="79">
        <f>+I332</f>
        <v>1216.5</v>
      </c>
      <c r="J328" s="79">
        <f>+K328+L328</f>
        <v>7953.9</v>
      </c>
      <c r="K328" s="79">
        <f>+K332</f>
        <v>6363.0999999999995</v>
      </c>
      <c r="L328" s="79">
        <f>+L332</f>
        <v>1590.8</v>
      </c>
      <c r="M328" s="79">
        <f>+N328+O328</f>
        <v>9357.5</v>
      </c>
      <c r="N328" s="79">
        <f>+N332</f>
        <v>7486</v>
      </c>
      <c r="O328" s="79">
        <f>+O332</f>
        <v>1871.5</v>
      </c>
      <c r="P328" s="55"/>
    </row>
    <row r="329" spans="1:16" ht="28.5" customHeight="1">
      <c r="A329" s="27"/>
      <c r="B329" s="28"/>
      <c r="C329" s="10" t="s">
        <v>6</v>
      </c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55"/>
    </row>
    <row r="330" spans="1:16" ht="28.5" customHeight="1">
      <c r="A330" s="27"/>
      <c r="B330" s="28"/>
      <c r="C330" s="8" t="s">
        <v>120</v>
      </c>
      <c r="D330" s="39">
        <f>+E330+F330</f>
        <v>3275.1</v>
      </c>
      <c r="E330" s="39">
        <f>+E328</f>
        <v>2620.1</v>
      </c>
      <c r="F330" s="39">
        <f>+F328</f>
        <v>655</v>
      </c>
      <c r="G330" s="39">
        <f>+H330+I330</f>
        <v>6082.4</v>
      </c>
      <c r="H330" s="39">
        <f>+H328</f>
        <v>4865.8999999999996</v>
      </c>
      <c r="I330" s="39">
        <f>+I328</f>
        <v>1216.5</v>
      </c>
      <c r="J330" s="39">
        <f>+K330+L330</f>
        <v>7953.9</v>
      </c>
      <c r="K330" s="39">
        <f>+K328</f>
        <v>6363.0999999999995</v>
      </c>
      <c r="L330" s="39">
        <f>+L328</f>
        <v>1590.8</v>
      </c>
      <c r="M330" s="39">
        <f>+N330+O330</f>
        <v>9357.5</v>
      </c>
      <c r="N330" s="39">
        <f>+N328</f>
        <v>7486</v>
      </c>
      <c r="O330" s="39">
        <f>+O328</f>
        <v>1871.5</v>
      </c>
      <c r="P330" s="55"/>
    </row>
    <row r="331" spans="1:16" ht="28.5" customHeight="1">
      <c r="A331" s="27"/>
      <c r="B331" s="28"/>
      <c r="C331" s="10" t="s">
        <v>7</v>
      </c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55"/>
    </row>
    <row r="332" spans="1:16" ht="28.5" customHeight="1">
      <c r="A332" s="27"/>
      <c r="B332" s="28"/>
      <c r="C332" s="10" t="s">
        <v>8</v>
      </c>
      <c r="D332" s="43">
        <f>+E332+F332</f>
        <v>3275.1</v>
      </c>
      <c r="E332" s="43">
        <f>+E333</f>
        <v>2620.1</v>
      </c>
      <c r="F332" s="43">
        <f>+F333</f>
        <v>655</v>
      </c>
      <c r="G332" s="43">
        <f>+H332+I332</f>
        <v>6082.4</v>
      </c>
      <c r="H332" s="43">
        <f>+H333</f>
        <v>4865.8999999999996</v>
      </c>
      <c r="I332" s="43">
        <f>+I333</f>
        <v>1216.5</v>
      </c>
      <c r="J332" s="43">
        <f>+K332+L332</f>
        <v>7953.9</v>
      </c>
      <c r="K332" s="43">
        <f>+K333</f>
        <v>6363.0999999999995</v>
      </c>
      <c r="L332" s="43">
        <f>+L333</f>
        <v>1590.8</v>
      </c>
      <c r="M332" s="43">
        <f>+N332+O332</f>
        <v>9357.5</v>
      </c>
      <c r="N332" s="43">
        <f>+N333</f>
        <v>7486</v>
      </c>
      <c r="O332" s="43">
        <f>+O333</f>
        <v>1871.5</v>
      </c>
      <c r="P332" s="55"/>
    </row>
    <row r="333" spans="1:16" ht="28.5" customHeight="1">
      <c r="A333" s="27"/>
      <c r="B333" s="28"/>
      <c r="C333" s="10" t="s">
        <v>116</v>
      </c>
      <c r="D333" s="43">
        <f>+E333+F333</f>
        <v>3275.1</v>
      </c>
      <c r="E333" s="43">
        <v>2620.1</v>
      </c>
      <c r="F333" s="43">
        <v>655</v>
      </c>
      <c r="G333" s="43">
        <f>+H333+I333</f>
        <v>6082.4</v>
      </c>
      <c r="H333" s="43">
        <v>4865.8999999999996</v>
      </c>
      <c r="I333" s="43">
        <v>1216.5</v>
      </c>
      <c r="J333" s="43">
        <f>+K333+L333</f>
        <v>7953.9</v>
      </c>
      <c r="K333" s="43">
        <v>6363.0999999999995</v>
      </c>
      <c r="L333" s="43">
        <v>1590.8</v>
      </c>
      <c r="M333" s="43">
        <f>+N333+O333</f>
        <v>9357.5</v>
      </c>
      <c r="N333" s="43">
        <v>7486</v>
      </c>
      <c r="O333" s="43">
        <v>1871.5</v>
      </c>
      <c r="P333" s="55"/>
    </row>
    <row r="334" spans="1:16" ht="59.25" customHeight="1">
      <c r="A334" s="27"/>
      <c r="B334" s="30">
        <v>11006</v>
      </c>
      <c r="C334" s="11" t="s">
        <v>79</v>
      </c>
      <c r="D334" s="79">
        <f>+E334+F334</f>
        <v>193054</v>
      </c>
      <c r="E334" s="79">
        <f>+E338</f>
        <v>153480</v>
      </c>
      <c r="F334" s="79">
        <f>+F338</f>
        <v>39574</v>
      </c>
      <c r="G334" s="79">
        <f>+H334+I334</f>
        <v>358530</v>
      </c>
      <c r="H334" s="79">
        <f>+H338</f>
        <v>285035</v>
      </c>
      <c r="I334" s="79">
        <f>+I338</f>
        <v>73495</v>
      </c>
      <c r="J334" s="79">
        <f>+K334+L334</f>
        <v>468847</v>
      </c>
      <c r="K334" s="79">
        <f>+K338</f>
        <v>372738</v>
      </c>
      <c r="L334" s="79">
        <f>+L338</f>
        <v>96109</v>
      </c>
      <c r="M334" s="79">
        <f>+N334+O334</f>
        <v>551583.1</v>
      </c>
      <c r="N334" s="79">
        <f>+N338</f>
        <v>438514.7</v>
      </c>
      <c r="O334" s="79">
        <f>+O338</f>
        <v>113068.4</v>
      </c>
      <c r="P334" s="55"/>
    </row>
    <row r="335" spans="1:16" ht="28.5" customHeight="1">
      <c r="A335" s="27"/>
      <c r="B335" s="28"/>
      <c r="C335" s="10" t="s">
        <v>6</v>
      </c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55"/>
    </row>
    <row r="336" spans="1:16" ht="39.75" customHeight="1">
      <c r="A336" s="27"/>
      <c r="B336" s="28"/>
      <c r="C336" s="8" t="s">
        <v>120</v>
      </c>
      <c r="D336" s="39">
        <f>+E336+F336</f>
        <v>193054</v>
      </c>
      <c r="E336" s="39">
        <f>+E334</f>
        <v>153480</v>
      </c>
      <c r="F336" s="39">
        <f>+F334</f>
        <v>39574</v>
      </c>
      <c r="G336" s="39">
        <f>+H336+I336</f>
        <v>358530</v>
      </c>
      <c r="H336" s="39">
        <f>+H334</f>
        <v>285035</v>
      </c>
      <c r="I336" s="39">
        <f>+I334</f>
        <v>73495</v>
      </c>
      <c r="J336" s="39">
        <f>+K336+L336</f>
        <v>468847</v>
      </c>
      <c r="K336" s="39">
        <f>+K334</f>
        <v>372738</v>
      </c>
      <c r="L336" s="39">
        <f>+L334</f>
        <v>96109</v>
      </c>
      <c r="M336" s="39">
        <f>+N336+O336</f>
        <v>551583.1</v>
      </c>
      <c r="N336" s="39">
        <f>+N334</f>
        <v>438514.7</v>
      </c>
      <c r="O336" s="39">
        <f>+O334</f>
        <v>113068.4</v>
      </c>
      <c r="P336" s="55"/>
    </row>
    <row r="337" spans="1:16" ht="28.5" customHeight="1">
      <c r="A337" s="27"/>
      <c r="B337" s="28"/>
      <c r="C337" s="10" t="s">
        <v>7</v>
      </c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55"/>
    </row>
    <row r="338" spans="1:16" ht="28.5" customHeight="1">
      <c r="A338" s="27"/>
      <c r="B338" s="28"/>
      <c r="C338" s="10" t="s">
        <v>8</v>
      </c>
      <c r="D338" s="43">
        <f>+E338+F338</f>
        <v>193054</v>
      </c>
      <c r="E338" s="43">
        <f>+E339</f>
        <v>153480</v>
      </c>
      <c r="F338" s="43">
        <f>+F339</f>
        <v>39574</v>
      </c>
      <c r="G338" s="43">
        <f>+H338+I338</f>
        <v>358530</v>
      </c>
      <c r="H338" s="43">
        <f>+H339</f>
        <v>285035</v>
      </c>
      <c r="I338" s="43">
        <f>+I339</f>
        <v>73495</v>
      </c>
      <c r="J338" s="43">
        <f>+K338+L338</f>
        <v>468847</v>
      </c>
      <c r="K338" s="43">
        <f>+K339</f>
        <v>372738</v>
      </c>
      <c r="L338" s="43">
        <f>+L339</f>
        <v>96109</v>
      </c>
      <c r="M338" s="43">
        <f>+N338+O338</f>
        <v>551583.1</v>
      </c>
      <c r="N338" s="43">
        <f>+N339</f>
        <v>438514.7</v>
      </c>
      <c r="O338" s="43">
        <f>+O339</f>
        <v>113068.4</v>
      </c>
      <c r="P338" s="55"/>
    </row>
    <row r="339" spans="1:16" ht="28.5" customHeight="1">
      <c r="A339" s="27"/>
      <c r="B339" s="28"/>
      <c r="C339" s="10" t="s">
        <v>116</v>
      </c>
      <c r="D339" s="43">
        <f>+E339+F339</f>
        <v>193054</v>
      </c>
      <c r="E339" s="43">
        <v>153480</v>
      </c>
      <c r="F339" s="43">
        <v>39574</v>
      </c>
      <c r="G339" s="43">
        <f>+H339+I339</f>
        <v>358530</v>
      </c>
      <c r="H339" s="43">
        <v>285035</v>
      </c>
      <c r="I339" s="43">
        <v>73495</v>
      </c>
      <c r="J339" s="43">
        <f>+K339+L339</f>
        <v>468847</v>
      </c>
      <c r="K339" s="43">
        <v>372738</v>
      </c>
      <c r="L339" s="43">
        <v>96109</v>
      </c>
      <c r="M339" s="43">
        <f>+N339+O339</f>
        <v>551583.1</v>
      </c>
      <c r="N339" s="43">
        <v>438514.7</v>
      </c>
      <c r="O339" s="43">
        <v>113068.4</v>
      </c>
      <c r="P339" s="55"/>
    </row>
    <row r="340" spans="1:16" ht="81" customHeight="1">
      <c r="A340" s="27"/>
      <c r="B340" s="30">
        <v>11007</v>
      </c>
      <c r="C340" s="13" t="s">
        <v>68</v>
      </c>
      <c r="D340" s="79">
        <f>+E340+F340</f>
        <v>395794.4</v>
      </c>
      <c r="E340" s="79">
        <f>+E344</f>
        <v>256837.9</v>
      </c>
      <c r="F340" s="79">
        <f>+F344</f>
        <v>138956.5</v>
      </c>
      <c r="G340" s="79">
        <f>+H340+I340</f>
        <v>1058405.8</v>
      </c>
      <c r="H340" s="79">
        <f>+H344</f>
        <v>735392.8</v>
      </c>
      <c r="I340" s="79">
        <f>+I344</f>
        <v>323013</v>
      </c>
      <c r="J340" s="79">
        <f>+K340+L340</f>
        <v>1857897.5</v>
      </c>
      <c r="K340" s="79">
        <f>+K344</f>
        <v>1365728</v>
      </c>
      <c r="L340" s="79">
        <f>+L344</f>
        <v>492169.5</v>
      </c>
      <c r="M340" s="79">
        <f>+N340+O340</f>
        <v>2250416.3000000003</v>
      </c>
      <c r="N340" s="79">
        <f>+N344</f>
        <v>1700037.4000000001</v>
      </c>
      <c r="O340" s="79">
        <f>+O344</f>
        <v>550378.9</v>
      </c>
      <c r="P340" s="55"/>
    </row>
    <row r="341" spans="1:16" ht="28.5" customHeight="1">
      <c r="A341" s="27"/>
      <c r="B341" s="28"/>
      <c r="C341" s="10" t="s">
        <v>6</v>
      </c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55"/>
    </row>
    <row r="342" spans="1:16" ht="28.5" customHeight="1">
      <c r="A342" s="27"/>
      <c r="B342" s="28"/>
      <c r="C342" s="8" t="s">
        <v>120</v>
      </c>
      <c r="D342" s="39">
        <f>+E342+F342</f>
        <v>395794.4</v>
      </c>
      <c r="E342" s="39">
        <f>+E340</f>
        <v>256837.9</v>
      </c>
      <c r="F342" s="39">
        <f>+F340</f>
        <v>138956.5</v>
      </c>
      <c r="G342" s="39">
        <f>+H342+I342</f>
        <v>1058405.8</v>
      </c>
      <c r="H342" s="39">
        <f>+H340</f>
        <v>735392.8</v>
      </c>
      <c r="I342" s="39">
        <f>+I340</f>
        <v>323013</v>
      </c>
      <c r="J342" s="39">
        <f>+K342+L342</f>
        <v>1857897.5</v>
      </c>
      <c r="K342" s="39">
        <f>+K340</f>
        <v>1365728</v>
      </c>
      <c r="L342" s="39">
        <f>+L340</f>
        <v>492169.5</v>
      </c>
      <c r="M342" s="39">
        <f>+N342+O342</f>
        <v>2250416.3000000003</v>
      </c>
      <c r="N342" s="39">
        <f>+N340</f>
        <v>1700037.4000000001</v>
      </c>
      <c r="O342" s="39">
        <f>+O340</f>
        <v>550378.9</v>
      </c>
      <c r="P342" s="55"/>
    </row>
    <row r="343" spans="1:16" ht="28.5" customHeight="1">
      <c r="A343" s="27"/>
      <c r="B343" s="28"/>
      <c r="C343" s="10" t="s">
        <v>7</v>
      </c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55"/>
    </row>
    <row r="344" spans="1:16" ht="28.5" customHeight="1">
      <c r="A344" s="27"/>
      <c r="B344" s="28"/>
      <c r="C344" s="10" t="s">
        <v>8</v>
      </c>
      <c r="D344" s="42">
        <f>+E344+F344</f>
        <v>395794.4</v>
      </c>
      <c r="E344" s="42">
        <f>SUM(E345:E360)</f>
        <v>256837.9</v>
      </c>
      <c r="F344" s="42">
        <f>SUM(F345:F360)</f>
        <v>138956.5</v>
      </c>
      <c r="G344" s="42">
        <f>+H344+I344</f>
        <v>1058405.8</v>
      </c>
      <c r="H344" s="42">
        <f>SUM(H345:H360)</f>
        <v>735392.8</v>
      </c>
      <c r="I344" s="42">
        <f>SUM(I345:I360)</f>
        <v>323013</v>
      </c>
      <c r="J344" s="42">
        <f>+K344+L344</f>
        <v>1857897.5</v>
      </c>
      <c r="K344" s="42">
        <f>SUM(K345:K360)</f>
        <v>1365728</v>
      </c>
      <c r="L344" s="42">
        <f>SUM(L345:L360)</f>
        <v>492169.5</v>
      </c>
      <c r="M344" s="42">
        <f>+N344+O344</f>
        <v>2250416.3000000003</v>
      </c>
      <c r="N344" s="42">
        <f>SUM(N345:N360)</f>
        <v>1700037.4000000001</v>
      </c>
      <c r="O344" s="42">
        <f>SUM(O345:O360)</f>
        <v>550378.9</v>
      </c>
      <c r="P344" s="55"/>
    </row>
    <row r="345" spans="1:16" ht="28.5" customHeight="1">
      <c r="A345" s="27"/>
      <c r="B345" s="28"/>
      <c r="C345" s="46" t="s">
        <v>9</v>
      </c>
      <c r="D345" s="42">
        <f t="shared" ref="D345:D360" si="94">+E345+F345</f>
        <v>15000</v>
      </c>
      <c r="E345" s="43">
        <v>15000</v>
      </c>
      <c r="F345" s="43">
        <v>0</v>
      </c>
      <c r="G345" s="42">
        <f t="shared" ref="G345:G360" si="95">+H345+I345</f>
        <v>30417</v>
      </c>
      <c r="H345" s="43">
        <v>30417</v>
      </c>
      <c r="I345" s="43">
        <v>0</v>
      </c>
      <c r="J345" s="42">
        <f t="shared" ref="J345:J360" si="96">+K345+L345</f>
        <v>45417</v>
      </c>
      <c r="K345" s="43">
        <v>45417</v>
      </c>
      <c r="L345" s="43">
        <v>0</v>
      </c>
      <c r="M345" s="42">
        <f t="shared" ref="M345:M360" si="97">+N345+O345</f>
        <v>65417</v>
      </c>
      <c r="N345" s="43">
        <v>65417</v>
      </c>
      <c r="O345" s="43">
        <v>0</v>
      </c>
      <c r="P345" s="55"/>
    </row>
    <row r="346" spans="1:16" ht="28.5" customHeight="1">
      <c r="A346" s="27"/>
      <c r="B346" s="28"/>
      <c r="C346" s="46" t="s">
        <v>10</v>
      </c>
      <c r="D346" s="42">
        <f t="shared" si="94"/>
        <v>370.2</v>
      </c>
      <c r="E346" s="43">
        <v>308.2</v>
      </c>
      <c r="F346" s="43">
        <v>62</v>
      </c>
      <c r="G346" s="42">
        <f t="shared" si="95"/>
        <v>740.4</v>
      </c>
      <c r="H346" s="43">
        <v>616.4</v>
      </c>
      <c r="I346" s="43">
        <v>124</v>
      </c>
      <c r="J346" s="42">
        <f t="shared" si="96"/>
        <v>1110.5999999999999</v>
      </c>
      <c r="K346" s="43">
        <v>924.59999999999991</v>
      </c>
      <c r="L346" s="43">
        <v>186</v>
      </c>
      <c r="M346" s="42">
        <f t="shared" si="97"/>
        <v>1480.8</v>
      </c>
      <c r="N346" s="43">
        <v>1232.8</v>
      </c>
      <c r="O346" s="43">
        <v>248</v>
      </c>
      <c r="P346" s="55"/>
    </row>
    <row r="347" spans="1:16" ht="28.5" customHeight="1">
      <c r="A347" s="27"/>
      <c r="B347" s="28"/>
      <c r="C347" s="46" t="s">
        <v>11</v>
      </c>
      <c r="D347" s="42">
        <f t="shared" si="94"/>
        <v>0</v>
      </c>
      <c r="E347" s="43">
        <v>0</v>
      </c>
      <c r="F347" s="43">
        <v>0</v>
      </c>
      <c r="G347" s="42">
        <f t="shared" si="95"/>
        <v>0</v>
      </c>
      <c r="H347" s="43">
        <v>0</v>
      </c>
      <c r="I347" s="43">
        <v>0</v>
      </c>
      <c r="J347" s="42">
        <f t="shared" si="96"/>
        <v>0</v>
      </c>
      <c r="K347" s="43">
        <v>0</v>
      </c>
      <c r="L347" s="43">
        <v>0</v>
      </c>
      <c r="M347" s="42">
        <f t="shared" si="97"/>
        <v>960</v>
      </c>
      <c r="N347" s="43">
        <v>960</v>
      </c>
      <c r="O347" s="43">
        <v>0</v>
      </c>
      <c r="P347" s="55"/>
    </row>
    <row r="348" spans="1:16" ht="28.5" customHeight="1">
      <c r="A348" s="27"/>
      <c r="B348" s="28"/>
      <c r="C348" s="46" t="s">
        <v>12</v>
      </c>
      <c r="D348" s="42">
        <f t="shared" si="94"/>
        <v>100</v>
      </c>
      <c r="E348" s="43">
        <v>100</v>
      </c>
      <c r="F348" s="43">
        <v>0</v>
      </c>
      <c r="G348" s="42">
        <f t="shared" si="95"/>
        <v>300</v>
      </c>
      <c r="H348" s="43">
        <v>300</v>
      </c>
      <c r="I348" s="43">
        <v>0</v>
      </c>
      <c r="J348" s="42">
        <f t="shared" si="96"/>
        <v>500</v>
      </c>
      <c r="K348" s="43">
        <v>500</v>
      </c>
      <c r="L348" s="43">
        <v>0</v>
      </c>
      <c r="M348" s="42">
        <f t="shared" si="97"/>
        <v>700</v>
      </c>
      <c r="N348" s="43">
        <v>700</v>
      </c>
      <c r="O348" s="43">
        <v>0</v>
      </c>
      <c r="P348" s="55"/>
    </row>
    <row r="349" spans="1:16" ht="28.5" customHeight="1">
      <c r="A349" s="27"/>
      <c r="B349" s="28"/>
      <c r="C349" s="46" t="s">
        <v>29</v>
      </c>
      <c r="D349" s="42">
        <f t="shared" si="94"/>
        <v>0</v>
      </c>
      <c r="E349" s="43">
        <v>0</v>
      </c>
      <c r="F349" s="43">
        <v>0</v>
      </c>
      <c r="G349" s="42">
        <f t="shared" si="95"/>
        <v>1000</v>
      </c>
      <c r="H349" s="43">
        <v>1000</v>
      </c>
      <c r="I349" s="43">
        <v>0</v>
      </c>
      <c r="J349" s="42">
        <f t="shared" si="96"/>
        <v>1000</v>
      </c>
      <c r="K349" s="43">
        <v>1000</v>
      </c>
      <c r="L349" s="43">
        <v>0</v>
      </c>
      <c r="M349" s="42">
        <f t="shared" si="97"/>
        <v>1000</v>
      </c>
      <c r="N349" s="43">
        <v>1000</v>
      </c>
      <c r="O349" s="43">
        <v>0</v>
      </c>
      <c r="P349" s="55"/>
    </row>
    <row r="350" spans="1:16" ht="28.5" customHeight="1">
      <c r="A350" s="27"/>
      <c r="B350" s="28"/>
      <c r="C350" s="46" t="s">
        <v>14</v>
      </c>
      <c r="D350" s="42">
        <f t="shared" si="94"/>
        <v>500</v>
      </c>
      <c r="E350" s="43">
        <v>400</v>
      </c>
      <c r="F350" s="43">
        <v>100</v>
      </c>
      <c r="G350" s="42">
        <f t="shared" si="95"/>
        <v>1000</v>
      </c>
      <c r="H350" s="43">
        <v>800</v>
      </c>
      <c r="I350" s="43">
        <v>200</v>
      </c>
      <c r="J350" s="42">
        <f t="shared" si="96"/>
        <v>1800</v>
      </c>
      <c r="K350" s="43">
        <v>1400</v>
      </c>
      <c r="L350" s="43">
        <v>400</v>
      </c>
      <c r="M350" s="42">
        <f t="shared" si="97"/>
        <v>2500</v>
      </c>
      <c r="N350" s="43">
        <v>2000</v>
      </c>
      <c r="O350" s="43">
        <v>500</v>
      </c>
      <c r="P350" s="55"/>
    </row>
    <row r="351" spans="1:16" ht="28.5" customHeight="1">
      <c r="A351" s="27"/>
      <c r="B351" s="28"/>
      <c r="C351" s="46" t="s">
        <v>30</v>
      </c>
      <c r="D351" s="42">
        <f t="shared" si="94"/>
        <v>1350</v>
      </c>
      <c r="E351" s="43">
        <v>1350</v>
      </c>
      <c r="F351" s="43">
        <v>0</v>
      </c>
      <c r="G351" s="42">
        <f t="shared" si="95"/>
        <v>2700</v>
      </c>
      <c r="H351" s="43">
        <v>2700</v>
      </c>
      <c r="I351" s="43">
        <v>0</v>
      </c>
      <c r="J351" s="42">
        <f t="shared" si="96"/>
        <v>4050</v>
      </c>
      <c r="K351" s="43">
        <v>4050</v>
      </c>
      <c r="L351" s="43">
        <v>0</v>
      </c>
      <c r="M351" s="42">
        <f t="shared" si="97"/>
        <v>5400</v>
      </c>
      <c r="N351" s="43">
        <v>5400</v>
      </c>
      <c r="O351" s="43">
        <v>0</v>
      </c>
      <c r="P351" s="55"/>
    </row>
    <row r="352" spans="1:16" ht="28.5" customHeight="1">
      <c r="A352" s="27"/>
      <c r="B352" s="28"/>
      <c r="C352" s="46" t="s">
        <v>15</v>
      </c>
      <c r="D352" s="42">
        <f t="shared" si="94"/>
        <v>36</v>
      </c>
      <c r="E352" s="43">
        <v>30</v>
      </c>
      <c r="F352" s="43">
        <v>6</v>
      </c>
      <c r="G352" s="42">
        <f t="shared" si="95"/>
        <v>72</v>
      </c>
      <c r="H352" s="43">
        <v>60</v>
      </c>
      <c r="I352" s="43">
        <v>12</v>
      </c>
      <c r="J352" s="42">
        <f t="shared" si="96"/>
        <v>108</v>
      </c>
      <c r="K352" s="43">
        <v>90</v>
      </c>
      <c r="L352" s="43">
        <v>18</v>
      </c>
      <c r="M352" s="42">
        <f t="shared" si="97"/>
        <v>144</v>
      </c>
      <c r="N352" s="43">
        <v>120</v>
      </c>
      <c r="O352" s="43">
        <v>24</v>
      </c>
      <c r="P352" s="55"/>
    </row>
    <row r="353" spans="1:16" ht="28.5" customHeight="1">
      <c r="A353" s="27"/>
      <c r="B353" s="28"/>
      <c r="C353" s="46" t="s">
        <v>16</v>
      </c>
      <c r="D353" s="42">
        <f t="shared" si="94"/>
        <v>4200</v>
      </c>
      <c r="E353" s="43">
        <v>3034.5</v>
      </c>
      <c r="F353" s="43">
        <v>1165.5</v>
      </c>
      <c r="G353" s="42">
        <f t="shared" si="95"/>
        <v>8400</v>
      </c>
      <c r="H353" s="43">
        <v>6069</v>
      </c>
      <c r="I353" s="43">
        <v>2331</v>
      </c>
      <c r="J353" s="42">
        <f t="shared" si="96"/>
        <v>12600</v>
      </c>
      <c r="K353" s="43">
        <v>9103.5</v>
      </c>
      <c r="L353" s="43">
        <v>3496.5</v>
      </c>
      <c r="M353" s="42">
        <f t="shared" si="97"/>
        <v>18200</v>
      </c>
      <c r="N353" s="43">
        <v>13149.5</v>
      </c>
      <c r="O353" s="43">
        <v>5050.5</v>
      </c>
      <c r="P353" s="55"/>
    </row>
    <row r="354" spans="1:16" ht="28.5" customHeight="1">
      <c r="A354" s="27"/>
      <c r="B354" s="28"/>
      <c r="C354" s="46" t="s">
        <v>17</v>
      </c>
      <c r="D354" s="42">
        <f t="shared" si="94"/>
        <v>400</v>
      </c>
      <c r="E354" s="43">
        <v>300</v>
      </c>
      <c r="F354" s="43">
        <v>100</v>
      </c>
      <c r="G354" s="42">
        <f t="shared" si="95"/>
        <v>1100</v>
      </c>
      <c r="H354" s="43">
        <v>800</v>
      </c>
      <c r="I354" s="43">
        <v>300</v>
      </c>
      <c r="J354" s="42">
        <f t="shared" si="96"/>
        <v>1800</v>
      </c>
      <c r="K354" s="43">
        <v>1300</v>
      </c>
      <c r="L354" s="43">
        <v>500</v>
      </c>
      <c r="M354" s="42">
        <f t="shared" si="97"/>
        <v>2450</v>
      </c>
      <c r="N354" s="43">
        <v>1800</v>
      </c>
      <c r="O354" s="43">
        <v>650</v>
      </c>
      <c r="P354" s="55"/>
    </row>
    <row r="355" spans="1:16" ht="28.5" customHeight="1">
      <c r="A355" s="27"/>
      <c r="B355" s="28"/>
      <c r="C355" s="46" t="s">
        <v>126</v>
      </c>
      <c r="D355" s="42">
        <f t="shared" si="94"/>
        <v>8460</v>
      </c>
      <c r="E355" s="43">
        <v>6000</v>
      </c>
      <c r="F355" s="43">
        <v>2460</v>
      </c>
      <c r="G355" s="42">
        <f t="shared" si="95"/>
        <v>16920</v>
      </c>
      <c r="H355" s="43">
        <v>12000</v>
      </c>
      <c r="I355" s="43">
        <v>4920</v>
      </c>
      <c r="J355" s="42">
        <f t="shared" si="96"/>
        <v>25380</v>
      </c>
      <c r="K355" s="43">
        <v>18000</v>
      </c>
      <c r="L355" s="43">
        <v>7380</v>
      </c>
      <c r="M355" s="42">
        <f t="shared" si="97"/>
        <v>33840</v>
      </c>
      <c r="N355" s="43">
        <v>24000</v>
      </c>
      <c r="O355" s="43">
        <v>9840</v>
      </c>
      <c r="P355" s="55"/>
    </row>
    <row r="356" spans="1:16" ht="28.5" customHeight="1">
      <c r="A356" s="27"/>
      <c r="B356" s="28"/>
      <c r="C356" s="46" t="s">
        <v>32</v>
      </c>
      <c r="D356" s="42">
        <f t="shared" si="94"/>
        <v>138.19999999999999</v>
      </c>
      <c r="E356" s="43">
        <v>115.2</v>
      </c>
      <c r="F356" s="43">
        <v>23</v>
      </c>
      <c r="G356" s="42">
        <f t="shared" si="95"/>
        <v>276.39999999999998</v>
      </c>
      <c r="H356" s="43">
        <v>230.4</v>
      </c>
      <c r="I356" s="43">
        <v>46</v>
      </c>
      <c r="J356" s="42">
        <f t="shared" si="96"/>
        <v>414.6</v>
      </c>
      <c r="K356" s="43">
        <v>345.6</v>
      </c>
      <c r="L356" s="43">
        <v>69</v>
      </c>
      <c r="M356" s="42">
        <f t="shared" si="97"/>
        <v>552.79999999999995</v>
      </c>
      <c r="N356" s="43">
        <v>460.8</v>
      </c>
      <c r="O356" s="43">
        <v>92</v>
      </c>
      <c r="P356" s="55"/>
    </row>
    <row r="357" spans="1:16" ht="28.5" customHeight="1">
      <c r="A357" s="27"/>
      <c r="B357" s="28"/>
      <c r="C357" s="46" t="s">
        <v>125</v>
      </c>
      <c r="D357" s="42">
        <f t="shared" si="94"/>
        <v>240</v>
      </c>
      <c r="E357" s="43">
        <v>200</v>
      </c>
      <c r="F357" s="43">
        <v>40</v>
      </c>
      <c r="G357" s="42">
        <f t="shared" si="95"/>
        <v>480</v>
      </c>
      <c r="H357" s="43">
        <v>400</v>
      </c>
      <c r="I357" s="43">
        <v>80</v>
      </c>
      <c r="J357" s="42">
        <f t="shared" si="96"/>
        <v>720</v>
      </c>
      <c r="K357" s="43">
        <v>600</v>
      </c>
      <c r="L357" s="43">
        <v>120</v>
      </c>
      <c r="M357" s="42">
        <f t="shared" si="97"/>
        <v>960</v>
      </c>
      <c r="N357" s="43">
        <v>800</v>
      </c>
      <c r="O357" s="43">
        <v>160</v>
      </c>
      <c r="P357" s="55"/>
    </row>
    <row r="358" spans="1:16" ht="28.5" customHeight="1">
      <c r="A358" s="27"/>
      <c r="B358" s="28"/>
      <c r="C358" s="46" t="s">
        <v>124</v>
      </c>
      <c r="D358" s="42">
        <f t="shared" si="94"/>
        <v>30000</v>
      </c>
      <c r="E358" s="43">
        <v>0</v>
      </c>
      <c r="F358" s="43">
        <v>30000</v>
      </c>
      <c r="G358" s="42">
        <f t="shared" si="95"/>
        <v>130000</v>
      </c>
      <c r="H358" s="43">
        <v>0</v>
      </c>
      <c r="I358" s="43">
        <v>130000</v>
      </c>
      <c r="J358" s="42">
        <f t="shared" si="96"/>
        <v>150000</v>
      </c>
      <c r="K358" s="43">
        <v>0</v>
      </c>
      <c r="L358" s="43">
        <v>150000</v>
      </c>
      <c r="M358" s="42">
        <f t="shared" si="97"/>
        <v>160000</v>
      </c>
      <c r="N358" s="43">
        <v>0</v>
      </c>
      <c r="O358" s="43">
        <v>160000</v>
      </c>
      <c r="P358" s="55"/>
    </row>
    <row r="359" spans="1:16" ht="48" customHeight="1">
      <c r="A359" s="27"/>
      <c r="B359" s="28"/>
      <c r="C359" s="12" t="s">
        <v>165</v>
      </c>
      <c r="D359" s="42">
        <f t="shared" si="94"/>
        <v>5000</v>
      </c>
      <c r="E359" s="43">
        <v>0</v>
      </c>
      <c r="F359" s="43">
        <v>5000</v>
      </c>
      <c r="G359" s="42">
        <f t="shared" si="95"/>
        <v>35000</v>
      </c>
      <c r="H359" s="43">
        <v>0</v>
      </c>
      <c r="I359" s="43">
        <v>35000</v>
      </c>
      <c r="J359" s="42">
        <f t="shared" si="96"/>
        <v>50000</v>
      </c>
      <c r="K359" s="43">
        <v>0</v>
      </c>
      <c r="L359" s="43">
        <v>50000</v>
      </c>
      <c r="M359" s="42">
        <f t="shared" si="97"/>
        <v>55000</v>
      </c>
      <c r="N359" s="43">
        <v>0</v>
      </c>
      <c r="O359" s="43">
        <v>55000</v>
      </c>
      <c r="P359" s="55"/>
    </row>
    <row r="360" spans="1:16" ht="28.5" customHeight="1">
      <c r="A360" s="27"/>
      <c r="B360" s="28"/>
      <c r="C360" s="47" t="s">
        <v>116</v>
      </c>
      <c r="D360" s="42">
        <f t="shared" si="94"/>
        <v>330000</v>
      </c>
      <c r="E360" s="43">
        <v>230000</v>
      </c>
      <c r="F360" s="43">
        <v>100000</v>
      </c>
      <c r="G360" s="42">
        <f t="shared" si="95"/>
        <v>830000</v>
      </c>
      <c r="H360" s="43">
        <v>680000</v>
      </c>
      <c r="I360" s="43">
        <v>150000</v>
      </c>
      <c r="J360" s="42">
        <f t="shared" si="96"/>
        <v>1562997.3</v>
      </c>
      <c r="K360" s="43">
        <v>1282997.3</v>
      </c>
      <c r="L360" s="43">
        <v>280000</v>
      </c>
      <c r="M360" s="42">
        <f t="shared" si="97"/>
        <v>1901811.7000000002</v>
      </c>
      <c r="N360" s="43">
        <v>1582997.3</v>
      </c>
      <c r="O360" s="43">
        <v>318814.40000000002</v>
      </c>
      <c r="P360" s="55"/>
    </row>
    <row r="361" spans="1:16" ht="54" customHeight="1">
      <c r="A361" s="27"/>
      <c r="B361" s="30">
        <v>11008</v>
      </c>
      <c r="C361" s="13" t="s">
        <v>144</v>
      </c>
      <c r="D361" s="79">
        <f>+E361+F361</f>
        <v>0</v>
      </c>
      <c r="E361" s="79">
        <f>+E365</f>
        <v>0</v>
      </c>
      <c r="F361" s="79">
        <f>+F365</f>
        <v>0</v>
      </c>
      <c r="G361" s="79">
        <f>+H361+I361</f>
        <v>17244.400000000001</v>
      </c>
      <c r="H361" s="79">
        <f>+H365</f>
        <v>14336.9</v>
      </c>
      <c r="I361" s="79">
        <f>+I365</f>
        <v>2907.5</v>
      </c>
      <c r="J361" s="79">
        <f>+K361+L361</f>
        <v>17244.400000000001</v>
      </c>
      <c r="K361" s="79">
        <f>+K365</f>
        <v>14336.9</v>
      </c>
      <c r="L361" s="79">
        <f>+L365</f>
        <v>2907.5</v>
      </c>
      <c r="M361" s="79">
        <f>+N361+O361</f>
        <v>17244.400000000001</v>
      </c>
      <c r="N361" s="79">
        <f>+N365</f>
        <v>14336.9</v>
      </c>
      <c r="O361" s="79">
        <f>+O365</f>
        <v>2907.5</v>
      </c>
      <c r="P361" s="55"/>
    </row>
    <row r="362" spans="1:16" ht="28.5" customHeight="1">
      <c r="A362" s="27"/>
      <c r="B362" s="28"/>
      <c r="C362" s="10" t="s">
        <v>6</v>
      </c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55"/>
    </row>
    <row r="363" spans="1:16" ht="28.5" customHeight="1">
      <c r="A363" s="27"/>
      <c r="B363" s="28"/>
      <c r="C363" s="8" t="s">
        <v>120</v>
      </c>
      <c r="D363" s="39">
        <f>+E363+F363</f>
        <v>0</v>
      </c>
      <c r="E363" s="39">
        <f>+E361</f>
        <v>0</v>
      </c>
      <c r="F363" s="39">
        <f>+F361</f>
        <v>0</v>
      </c>
      <c r="G363" s="39">
        <f>+H363+I363</f>
        <v>17244.400000000001</v>
      </c>
      <c r="H363" s="39">
        <f>+H361</f>
        <v>14336.9</v>
      </c>
      <c r="I363" s="39">
        <f>+I361</f>
        <v>2907.5</v>
      </c>
      <c r="J363" s="39">
        <f>+K363+L363</f>
        <v>17244.400000000001</v>
      </c>
      <c r="K363" s="39">
        <f>+K361</f>
        <v>14336.9</v>
      </c>
      <c r="L363" s="39">
        <f>+L361</f>
        <v>2907.5</v>
      </c>
      <c r="M363" s="39">
        <f>+N363+O363</f>
        <v>17244.400000000001</v>
      </c>
      <c r="N363" s="39">
        <f>+N361</f>
        <v>14336.9</v>
      </c>
      <c r="O363" s="39">
        <f>+O361</f>
        <v>2907.5</v>
      </c>
      <c r="P363" s="55"/>
    </row>
    <row r="364" spans="1:16" ht="28.5" customHeight="1">
      <c r="A364" s="27"/>
      <c r="B364" s="28"/>
      <c r="C364" s="10" t="s">
        <v>7</v>
      </c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55"/>
    </row>
    <row r="365" spans="1:16" ht="28.5" customHeight="1">
      <c r="A365" s="27"/>
      <c r="B365" s="28"/>
      <c r="C365" s="10" t="s">
        <v>8</v>
      </c>
      <c r="D365" s="43">
        <f>+E365+F365</f>
        <v>0</v>
      </c>
      <c r="E365" s="43">
        <f>+E366</f>
        <v>0</v>
      </c>
      <c r="F365" s="43">
        <f>+F366</f>
        <v>0</v>
      </c>
      <c r="G365" s="43">
        <f>+H365+I365</f>
        <v>17244.400000000001</v>
      </c>
      <c r="H365" s="43">
        <f>+H366</f>
        <v>14336.9</v>
      </c>
      <c r="I365" s="43">
        <f>+I366</f>
        <v>2907.5</v>
      </c>
      <c r="J365" s="43">
        <f>+K365+L365</f>
        <v>17244.400000000001</v>
      </c>
      <c r="K365" s="43">
        <f>+K366</f>
        <v>14336.9</v>
      </c>
      <c r="L365" s="43">
        <f>+L366</f>
        <v>2907.5</v>
      </c>
      <c r="M365" s="43">
        <f>+N365+O365</f>
        <v>17244.400000000001</v>
      </c>
      <c r="N365" s="43">
        <f>+N366</f>
        <v>14336.9</v>
      </c>
      <c r="O365" s="43">
        <f>+O366</f>
        <v>2907.5</v>
      </c>
      <c r="P365" s="55"/>
    </row>
    <row r="366" spans="1:16" ht="28.5" customHeight="1">
      <c r="A366" s="27"/>
      <c r="B366" s="28"/>
      <c r="C366" s="10" t="s">
        <v>116</v>
      </c>
      <c r="D366" s="43">
        <f>+E366+F366</f>
        <v>0</v>
      </c>
      <c r="E366" s="43">
        <v>0</v>
      </c>
      <c r="F366" s="43">
        <v>0</v>
      </c>
      <c r="G366" s="43">
        <f>+H366+I366</f>
        <v>17244.400000000001</v>
      </c>
      <c r="H366" s="43">
        <v>14336.9</v>
      </c>
      <c r="I366" s="43">
        <v>2907.5</v>
      </c>
      <c r="J366" s="43">
        <f>+K366+L366</f>
        <v>17244.400000000001</v>
      </c>
      <c r="K366" s="43">
        <v>14336.9</v>
      </c>
      <c r="L366" s="43">
        <v>2907.5</v>
      </c>
      <c r="M366" s="43">
        <f>+N366+O366</f>
        <v>17244.400000000001</v>
      </c>
      <c r="N366" s="43">
        <v>14336.9</v>
      </c>
      <c r="O366" s="43">
        <v>2907.5</v>
      </c>
      <c r="P366" s="55"/>
    </row>
    <row r="367" spans="1:16" ht="55.5" customHeight="1">
      <c r="A367" s="27"/>
      <c r="B367" s="30">
        <v>11009</v>
      </c>
      <c r="C367" s="11" t="s">
        <v>78</v>
      </c>
      <c r="D367" s="79">
        <f>+E367+F367</f>
        <v>428000</v>
      </c>
      <c r="E367" s="79">
        <f>+E371</f>
        <v>208000</v>
      </c>
      <c r="F367" s="79">
        <f>+F371</f>
        <v>220000</v>
      </c>
      <c r="G367" s="79">
        <f>+H367+I367</f>
        <v>682945.7</v>
      </c>
      <c r="H367" s="79">
        <f>+H371</f>
        <v>358503.5</v>
      </c>
      <c r="I367" s="79">
        <f>+I371</f>
        <v>324442.2</v>
      </c>
      <c r="J367" s="79">
        <f>+K367+L367</f>
        <v>997945.7</v>
      </c>
      <c r="K367" s="79">
        <f>+K371</f>
        <v>608503.5</v>
      </c>
      <c r="L367" s="79">
        <f>+L371</f>
        <v>389442.2</v>
      </c>
      <c r="M367" s="79">
        <f>+N367+O367</f>
        <v>997945.7</v>
      </c>
      <c r="N367" s="79">
        <f>+N371</f>
        <v>608503.5</v>
      </c>
      <c r="O367" s="79">
        <f>+O371</f>
        <v>389442.2</v>
      </c>
      <c r="P367" s="55"/>
    </row>
    <row r="368" spans="1:16" ht="28.5" customHeight="1">
      <c r="A368" s="27"/>
      <c r="B368" s="28"/>
      <c r="C368" s="10" t="s">
        <v>6</v>
      </c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55"/>
    </row>
    <row r="369" spans="1:16" ht="28.5" customHeight="1">
      <c r="A369" s="27"/>
      <c r="B369" s="28"/>
      <c r="C369" s="8" t="s">
        <v>120</v>
      </c>
      <c r="D369" s="39">
        <f>+E369+F369</f>
        <v>428000</v>
      </c>
      <c r="E369" s="39">
        <f>+E367</f>
        <v>208000</v>
      </c>
      <c r="F369" s="39">
        <f>+F367</f>
        <v>220000</v>
      </c>
      <c r="G369" s="39">
        <f>+H369+I369</f>
        <v>682945.7</v>
      </c>
      <c r="H369" s="39">
        <f>+H367</f>
        <v>358503.5</v>
      </c>
      <c r="I369" s="39">
        <f>+I367</f>
        <v>324442.2</v>
      </c>
      <c r="J369" s="39">
        <f>+K369+L369</f>
        <v>997945.7</v>
      </c>
      <c r="K369" s="39">
        <f>+K367</f>
        <v>608503.5</v>
      </c>
      <c r="L369" s="39">
        <f>+L367</f>
        <v>389442.2</v>
      </c>
      <c r="M369" s="39">
        <f>+N369+O369</f>
        <v>997945.7</v>
      </c>
      <c r="N369" s="39">
        <f>+N367</f>
        <v>608503.5</v>
      </c>
      <c r="O369" s="39">
        <f>+O367</f>
        <v>389442.2</v>
      </c>
      <c r="P369" s="55"/>
    </row>
    <row r="370" spans="1:16" ht="28.5" customHeight="1">
      <c r="A370" s="27"/>
      <c r="B370" s="28"/>
      <c r="C370" s="10" t="s">
        <v>7</v>
      </c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55"/>
    </row>
    <row r="371" spans="1:16" ht="28.5" customHeight="1">
      <c r="A371" s="27"/>
      <c r="B371" s="28"/>
      <c r="C371" s="10" t="s">
        <v>8</v>
      </c>
      <c r="D371" s="42">
        <f>+E371+F371</f>
        <v>428000</v>
      </c>
      <c r="E371" s="42">
        <f>+E372+E373+E374</f>
        <v>208000</v>
      </c>
      <c r="F371" s="42">
        <f>+F372+F373+F374</f>
        <v>220000</v>
      </c>
      <c r="G371" s="42">
        <f>+H371+I371</f>
        <v>682945.7</v>
      </c>
      <c r="H371" s="42">
        <f>+H372+H373+H374</f>
        <v>358503.5</v>
      </c>
      <c r="I371" s="42">
        <f>+I372+I373+I374</f>
        <v>324442.2</v>
      </c>
      <c r="J371" s="42">
        <f>+K371+L371</f>
        <v>997945.7</v>
      </c>
      <c r="K371" s="42">
        <f>+K372+K373+K374</f>
        <v>608503.5</v>
      </c>
      <c r="L371" s="42">
        <f>+L372+L373+L374</f>
        <v>389442.2</v>
      </c>
      <c r="M371" s="42">
        <f>+N371+O371</f>
        <v>997945.7</v>
      </c>
      <c r="N371" s="42">
        <f>+N372+N373+N374</f>
        <v>608503.5</v>
      </c>
      <c r="O371" s="42">
        <f>+O372+O373+O374</f>
        <v>389442.2</v>
      </c>
      <c r="P371" s="55"/>
    </row>
    <row r="372" spans="1:16" ht="28.5" customHeight="1">
      <c r="A372" s="27"/>
      <c r="B372" s="28"/>
      <c r="C372" s="12" t="s">
        <v>124</v>
      </c>
      <c r="D372" s="42">
        <f t="shared" ref="D372:D374" si="98">+E372+F372</f>
        <v>100000</v>
      </c>
      <c r="E372" s="43">
        <v>0</v>
      </c>
      <c r="F372" s="43">
        <v>100000</v>
      </c>
      <c r="G372" s="42">
        <v>164442.20000000001</v>
      </c>
      <c r="H372" s="43">
        <v>0</v>
      </c>
      <c r="I372" s="43">
        <v>164442.20000000001</v>
      </c>
      <c r="J372" s="42">
        <v>164442.20000000001</v>
      </c>
      <c r="K372" s="43">
        <v>0</v>
      </c>
      <c r="L372" s="43">
        <v>164442.20000000001</v>
      </c>
      <c r="M372" s="42">
        <v>164442.20000000001</v>
      </c>
      <c r="N372" s="43">
        <v>0</v>
      </c>
      <c r="O372" s="43">
        <v>164442.20000000001</v>
      </c>
      <c r="P372" s="55"/>
    </row>
    <row r="373" spans="1:16" ht="28.5" customHeight="1">
      <c r="A373" s="27"/>
      <c r="B373" s="28"/>
      <c r="C373" s="12" t="s">
        <v>165</v>
      </c>
      <c r="D373" s="42">
        <f t="shared" si="98"/>
        <v>20000</v>
      </c>
      <c r="E373" s="43">
        <v>0</v>
      </c>
      <c r="F373" s="43">
        <v>20000</v>
      </c>
      <c r="G373" s="42">
        <v>40000</v>
      </c>
      <c r="H373" s="43">
        <v>0</v>
      </c>
      <c r="I373" s="43">
        <v>40000</v>
      </c>
      <c r="J373" s="42">
        <v>45000</v>
      </c>
      <c r="K373" s="43">
        <v>0</v>
      </c>
      <c r="L373" s="43">
        <v>45000</v>
      </c>
      <c r="M373" s="42">
        <v>45000</v>
      </c>
      <c r="N373" s="43">
        <v>0</v>
      </c>
      <c r="O373" s="43">
        <v>45000</v>
      </c>
      <c r="P373" s="55"/>
    </row>
    <row r="374" spans="1:16" ht="28.5" customHeight="1">
      <c r="A374" s="27"/>
      <c r="B374" s="28"/>
      <c r="C374" s="10" t="s">
        <v>116</v>
      </c>
      <c r="D374" s="42">
        <f t="shared" si="98"/>
        <v>308000</v>
      </c>
      <c r="E374" s="43">
        <v>208000</v>
      </c>
      <c r="F374" s="43">
        <v>100000</v>
      </c>
      <c r="G374" s="42">
        <v>478503.5</v>
      </c>
      <c r="H374" s="43">
        <v>358503.5</v>
      </c>
      <c r="I374" s="43">
        <v>120000</v>
      </c>
      <c r="J374" s="42">
        <v>788503.5</v>
      </c>
      <c r="K374" s="43">
        <v>608503.5</v>
      </c>
      <c r="L374" s="43">
        <v>180000</v>
      </c>
      <c r="M374" s="42">
        <v>788503.5</v>
      </c>
      <c r="N374" s="43">
        <v>608503.5</v>
      </c>
      <c r="O374" s="43">
        <v>180000</v>
      </c>
      <c r="P374" s="55"/>
    </row>
    <row r="375" spans="1:16" ht="63.75" customHeight="1">
      <c r="A375" s="27"/>
      <c r="B375" s="30">
        <v>11010</v>
      </c>
      <c r="C375" s="13" t="s">
        <v>69</v>
      </c>
      <c r="D375" s="79">
        <f>+E375+F375</f>
        <v>37250</v>
      </c>
      <c r="E375" s="79">
        <f>+E379</f>
        <v>20000</v>
      </c>
      <c r="F375" s="79">
        <f>+F379</f>
        <v>17250</v>
      </c>
      <c r="G375" s="79">
        <f>+H375+I375</f>
        <v>90550</v>
      </c>
      <c r="H375" s="79">
        <f>+H379</f>
        <v>55000</v>
      </c>
      <c r="I375" s="79">
        <f>+I379</f>
        <v>35550</v>
      </c>
      <c r="J375" s="79">
        <f>+K375+L375</f>
        <v>156300</v>
      </c>
      <c r="K375" s="79">
        <f>+K379</f>
        <v>100000</v>
      </c>
      <c r="L375" s="79">
        <f>+L379</f>
        <v>56300</v>
      </c>
      <c r="M375" s="79">
        <f>+N375+O375</f>
        <v>219656.09999999998</v>
      </c>
      <c r="N375" s="79">
        <f>+N379</f>
        <v>140302.29999999999</v>
      </c>
      <c r="O375" s="79">
        <f>+O379</f>
        <v>79353.8</v>
      </c>
      <c r="P375" s="55"/>
    </row>
    <row r="376" spans="1:16" ht="28.5" customHeight="1">
      <c r="A376" s="27"/>
      <c r="B376" s="28"/>
      <c r="C376" s="10" t="s">
        <v>6</v>
      </c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55"/>
    </row>
    <row r="377" spans="1:16" ht="28.5" customHeight="1">
      <c r="A377" s="27"/>
      <c r="B377" s="28"/>
      <c r="C377" s="8" t="s">
        <v>120</v>
      </c>
      <c r="D377" s="39">
        <f>+E377+F377</f>
        <v>37250</v>
      </c>
      <c r="E377" s="39">
        <f>+E375</f>
        <v>20000</v>
      </c>
      <c r="F377" s="39">
        <f>+F375</f>
        <v>17250</v>
      </c>
      <c r="G377" s="39">
        <f>+H377+I377</f>
        <v>90550</v>
      </c>
      <c r="H377" s="39">
        <f>+H375</f>
        <v>55000</v>
      </c>
      <c r="I377" s="39">
        <f>+I375</f>
        <v>35550</v>
      </c>
      <c r="J377" s="39">
        <f>+K377+L377</f>
        <v>156300</v>
      </c>
      <c r="K377" s="39">
        <f>+K375</f>
        <v>100000</v>
      </c>
      <c r="L377" s="39">
        <f>+L375</f>
        <v>56300</v>
      </c>
      <c r="M377" s="39">
        <f>+N377+O377</f>
        <v>219656.09999999998</v>
      </c>
      <c r="N377" s="39">
        <f>+N375</f>
        <v>140302.29999999999</v>
      </c>
      <c r="O377" s="39">
        <f>+O375</f>
        <v>79353.8</v>
      </c>
      <c r="P377" s="55"/>
    </row>
    <row r="378" spans="1:16" ht="28.5" customHeight="1">
      <c r="A378" s="27"/>
      <c r="B378" s="28"/>
      <c r="C378" s="10" t="s">
        <v>7</v>
      </c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55"/>
    </row>
    <row r="379" spans="1:16" ht="28.5" customHeight="1">
      <c r="A379" s="27"/>
      <c r="B379" s="28"/>
      <c r="C379" s="10" t="s">
        <v>8</v>
      </c>
      <c r="D379" s="42">
        <f>+E379+F379</f>
        <v>37250</v>
      </c>
      <c r="E379" s="42">
        <f>SUM(E380:E389)</f>
        <v>20000</v>
      </c>
      <c r="F379" s="42">
        <f>SUM(F380:F389)</f>
        <v>17250</v>
      </c>
      <c r="G379" s="42">
        <f>+H379+I379</f>
        <v>90550</v>
      </c>
      <c r="H379" s="42">
        <f>SUM(H380:H389)</f>
        <v>55000</v>
      </c>
      <c r="I379" s="42">
        <f>SUM(I380:I389)</f>
        <v>35550</v>
      </c>
      <c r="J379" s="42">
        <f>+K379+L379</f>
        <v>156300</v>
      </c>
      <c r="K379" s="42">
        <f>SUM(K380:K389)</f>
        <v>100000</v>
      </c>
      <c r="L379" s="42">
        <f>SUM(L380:L389)</f>
        <v>56300</v>
      </c>
      <c r="M379" s="42">
        <f>+N379+O379</f>
        <v>219656.09999999998</v>
      </c>
      <c r="N379" s="42">
        <f>SUM(N380:N389)</f>
        <v>140302.29999999999</v>
      </c>
      <c r="O379" s="42">
        <f>SUM(O380:O389)</f>
        <v>79353.8</v>
      </c>
      <c r="P379" s="55"/>
    </row>
    <row r="380" spans="1:16" ht="28.5" customHeight="1">
      <c r="A380" s="27"/>
      <c r="B380" s="28"/>
      <c r="C380" s="46" t="s">
        <v>9</v>
      </c>
      <c r="D380" s="42">
        <f t="shared" ref="D380:D389" si="99">+E380+F380</f>
        <v>9000</v>
      </c>
      <c r="E380" s="43">
        <v>0</v>
      </c>
      <c r="F380" s="43">
        <v>9000</v>
      </c>
      <c r="G380" s="42">
        <f t="shared" ref="G380:G389" si="100">+H380+I380</f>
        <v>18250</v>
      </c>
      <c r="H380" s="43">
        <v>0</v>
      </c>
      <c r="I380" s="43">
        <v>18250</v>
      </c>
      <c r="J380" s="42">
        <f t="shared" ref="J380:J389" si="101">+K380+L380</f>
        <v>27250</v>
      </c>
      <c r="K380" s="43">
        <v>0</v>
      </c>
      <c r="L380" s="43">
        <v>27250</v>
      </c>
      <c r="M380" s="42">
        <f t="shared" ref="M380:M389" si="102">+N380+O380</f>
        <v>39250</v>
      </c>
      <c r="N380" s="43">
        <v>0</v>
      </c>
      <c r="O380" s="43">
        <v>39250</v>
      </c>
      <c r="P380" s="55"/>
    </row>
    <row r="381" spans="1:16" ht="28.5" customHeight="1">
      <c r="A381" s="27"/>
      <c r="B381" s="28"/>
      <c r="C381" s="46" t="s">
        <v>27</v>
      </c>
      <c r="D381" s="42">
        <f t="shared" si="99"/>
        <v>450</v>
      </c>
      <c r="E381" s="43">
        <v>0</v>
      </c>
      <c r="F381" s="43">
        <v>450</v>
      </c>
      <c r="G381" s="42">
        <f t="shared" si="100"/>
        <v>900</v>
      </c>
      <c r="H381" s="43">
        <v>0</v>
      </c>
      <c r="I381" s="43">
        <v>900</v>
      </c>
      <c r="J381" s="42">
        <f t="shared" si="101"/>
        <v>1350</v>
      </c>
      <c r="K381" s="43">
        <v>0</v>
      </c>
      <c r="L381" s="43">
        <v>1350</v>
      </c>
      <c r="M381" s="42">
        <f t="shared" si="102"/>
        <v>1800</v>
      </c>
      <c r="N381" s="43">
        <v>0</v>
      </c>
      <c r="O381" s="43">
        <v>1800</v>
      </c>
      <c r="P381" s="55"/>
    </row>
    <row r="382" spans="1:16" ht="28.5" customHeight="1">
      <c r="A382" s="27"/>
      <c r="B382" s="28"/>
      <c r="C382" s="46" t="s">
        <v>10</v>
      </c>
      <c r="D382" s="42">
        <f t="shared" si="99"/>
        <v>100</v>
      </c>
      <c r="E382" s="43">
        <v>0</v>
      </c>
      <c r="F382" s="43">
        <v>100</v>
      </c>
      <c r="G382" s="42">
        <f t="shared" si="100"/>
        <v>200</v>
      </c>
      <c r="H382" s="43">
        <v>0</v>
      </c>
      <c r="I382" s="43">
        <v>200</v>
      </c>
      <c r="J382" s="42">
        <f t="shared" si="101"/>
        <v>300</v>
      </c>
      <c r="K382" s="43">
        <v>0</v>
      </c>
      <c r="L382" s="43">
        <v>300</v>
      </c>
      <c r="M382" s="42">
        <f t="shared" si="102"/>
        <v>400</v>
      </c>
      <c r="N382" s="43">
        <v>0</v>
      </c>
      <c r="O382" s="43">
        <v>400</v>
      </c>
      <c r="P382" s="55"/>
    </row>
    <row r="383" spans="1:16" ht="28.5" customHeight="1">
      <c r="A383" s="27"/>
      <c r="B383" s="28"/>
      <c r="C383" s="46" t="s">
        <v>11</v>
      </c>
      <c r="D383" s="42">
        <f t="shared" si="99"/>
        <v>0</v>
      </c>
      <c r="E383" s="43">
        <v>0</v>
      </c>
      <c r="F383" s="43">
        <v>0</v>
      </c>
      <c r="G383" s="42">
        <f t="shared" si="100"/>
        <v>0</v>
      </c>
      <c r="H383" s="43">
        <v>0</v>
      </c>
      <c r="I383" s="43">
        <v>0</v>
      </c>
      <c r="J383" s="42">
        <f t="shared" si="101"/>
        <v>0</v>
      </c>
      <c r="K383" s="43">
        <v>0</v>
      </c>
      <c r="L383" s="43">
        <v>0</v>
      </c>
      <c r="M383" s="42">
        <f t="shared" si="102"/>
        <v>600</v>
      </c>
      <c r="N383" s="43">
        <v>0</v>
      </c>
      <c r="O383" s="43">
        <v>600</v>
      </c>
      <c r="P383" s="55"/>
    </row>
    <row r="384" spans="1:16" ht="28.5" customHeight="1">
      <c r="A384" s="27"/>
      <c r="B384" s="28"/>
      <c r="C384" s="46" t="s">
        <v>12</v>
      </c>
      <c r="D384" s="42">
        <f t="shared" si="99"/>
        <v>200</v>
      </c>
      <c r="E384" s="43">
        <v>0</v>
      </c>
      <c r="F384" s="43">
        <v>200</v>
      </c>
      <c r="G384" s="42">
        <f t="shared" si="100"/>
        <v>400</v>
      </c>
      <c r="H384" s="43">
        <v>0</v>
      </c>
      <c r="I384" s="43">
        <v>400</v>
      </c>
      <c r="J384" s="42">
        <f t="shared" si="101"/>
        <v>600</v>
      </c>
      <c r="K384" s="43">
        <v>0</v>
      </c>
      <c r="L384" s="43">
        <v>600</v>
      </c>
      <c r="M384" s="42">
        <f t="shared" si="102"/>
        <v>800</v>
      </c>
      <c r="N384" s="43">
        <v>0</v>
      </c>
      <c r="O384" s="43">
        <v>800</v>
      </c>
      <c r="P384" s="55"/>
    </row>
    <row r="385" spans="1:16" ht="28.5" customHeight="1">
      <c r="A385" s="27"/>
      <c r="B385" s="28"/>
      <c r="C385" s="46" t="s">
        <v>29</v>
      </c>
      <c r="D385" s="42">
        <f t="shared" si="99"/>
        <v>500</v>
      </c>
      <c r="E385" s="43">
        <v>0</v>
      </c>
      <c r="F385" s="43">
        <v>500</v>
      </c>
      <c r="G385" s="42">
        <f t="shared" si="100"/>
        <v>1000</v>
      </c>
      <c r="H385" s="43">
        <v>0</v>
      </c>
      <c r="I385" s="43">
        <v>1000</v>
      </c>
      <c r="J385" s="42">
        <f t="shared" si="101"/>
        <v>1500</v>
      </c>
      <c r="K385" s="43">
        <v>0</v>
      </c>
      <c r="L385" s="43">
        <v>1500</v>
      </c>
      <c r="M385" s="42">
        <f t="shared" si="102"/>
        <v>2000</v>
      </c>
      <c r="N385" s="43">
        <v>0</v>
      </c>
      <c r="O385" s="43">
        <v>2000</v>
      </c>
      <c r="P385" s="55"/>
    </row>
    <row r="386" spans="1:16" ht="28.5" customHeight="1">
      <c r="A386" s="27"/>
      <c r="B386" s="28"/>
      <c r="C386" s="46" t="s">
        <v>17</v>
      </c>
      <c r="D386" s="42">
        <f t="shared" si="99"/>
        <v>500</v>
      </c>
      <c r="E386" s="43">
        <v>0</v>
      </c>
      <c r="F386" s="43">
        <v>500</v>
      </c>
      <c r="G386" s="42">
        <f t="shared" si="100"/>
        <v>1100</v>
      </c>
      <c r="H386" s="43">
        <v>0</v>
      </c>
      <c r="I386" s="43">
        <v>1100</v>
      </c>
      <c r="J386" s="42">
        <f t="shared" si="101"/>
        <v>1600</v>
      </c>
      <c r="K386" s="43">
        <v>0</v>
      </c>
      <c r="L386" s="43">
        <v>1600</v>
      </c>
      <c r="M386" s="42">
        <f t="shared" si="102"/>
        <v>2200</v>
      </c>
      <c r="N386" s="43">
        <v>0</v>
      </c>
      <c r="O386" s="43">
        <v>2200</v>
      </c>
      <c r="P386" s="55"/>
    </row>
    <row r="387" spans="1:16" ht="28.5" customHeight="1">
      <c r="A387" s="27"/>
      <c r="B387" s="28"/>
      <c r="C387" s="46" t="s">
        <v>124</v>
      </c>
      <c r="D387" s="42">
        <f t="shared" si="99"/>
        <v>2000</v>
      </c>
      <c r="E387" s="43">
        <v>0</v>
      </c>
      <c r="F387" s="43">
        <v>2000</v>
      </c>
      <c r="G387" s="42">
        <f t="shared" si="100"/>
        <v>3000</v>
      </c>
      <c r="H387" s="43">
        <v>0</v>
      </c>
      <c r="I387" s="43">
        <v>3000</v>
      </c>
      <c r="J387" s="42">
        <f t="shared" si="101"/>
        <v>3000</v>
      </c>
      <c r="K387" s="43">
        <v>0</v>
      </c>
      <c r="L387" s="43">
        <v>3000</v>
      </c>
      <c r="M387" s="42">
        <f t="shared" si="102"/>
        <v>3000</v>
      </c>
      <c r="N387" s="43">
        <v>0</v>
      </c>
      <c r="O387" s="43">
        <v>3000</v>
      </c>
      <c r="P387" s="55"/>
    </row>
    <row r="388" spans="1:16" ht="28.5" customHeight="1">
      <c r="A388" s="27"/>
      <c r="B388" s="28"/>
      <c r="C388" s="12" t="s">
        <v>165</v>
      </c>
      <c r="D388" s="42">
        <f t="shared" si="99"/>
        <v>500</v>
      </c>
      <c r="E388" s="43">
        <v>0</v>
      </c>
      <c r="F388" s="43">
        <v>500</v>
      </c>
      <c r="G388" s="42">
        <f t="shared" si="100"/>
        <v>700</v>
      </c>
      <c r="H388" s="43">
        <v>0</v>
      </c>
      <c r="I388" s="43">
        <v>700</v>
      </c>
      <c r="J388" s="42">
        <f t="shared" si="101"/>
        <v>700</v>
      </c>
      <c r="K388" s="43">
        <v>0</v>
      </c>
      <c r="L388" s="43">
        <v>700</v>
      </c>
      <c r="M388" s="42">
        <f t="shared" si="102"/>
        <v>700</v>
      </c>
      <c r="N388" s="43">
        <v>0</v>
      </c>
      <c r="O388" s="43">
        <v>700</v>
      </c>
      <c r="P388" s="55"/>
    </row>
    <row r="389" spans="1:16" ht="28.5" customHeight="1">
      <c r="A389" s="27"/>
      <c r="B389" s="28"/>
      <c r="C389" s="47" t="s">
        <v>116</v>
      </c>
      <c r="D389" s="42">
        <f t="shared" si="99"/>
        <v>24000</v>
      </c>
      <c r="E389" s="43">
        <v>20000</v>
      </c>
      <c r="F389" s="43">
        <v>4000</v>
      </c>
      <c r="G389" s="42">
        <f t="shared" si="100"/>
        <v>65000</v>
      </c>
      <c r="H389" s="43">
        <v>55000</v>
      </c>
      <c r="I389" s="43">
        <v>10000</v>
      </c>
      <c r="J389" s="42">
        <f t="shared" si="101"/>
        <v>120000</v>
      </c>
      <c r="K389" s="43">
        <v>100000</v>
      </c>
      <c r="L389" s="43">
        <v>20000</v>
      </c>
      <c r="M389" s="42">
        <f t="shared" si="102"/>
        <v>168906.09999999998</v>
      </c>
      <c r="N389" s="43">
        <v>140302.29999999999</v>
      </c>
      <c r="O389" s="43">
        <v>28603.8</v>
      </c>
      <c r="P389" s="55"/>
    </row>
    <row r="390" spans="1:16" ht="45.75" customHeight="1">
      <c r="A390" s="27"/>
      <c r="B390" s="30">
        <v>11011</v>
      </c>
      <c r="C390" s="11" t="s">
        <v>77</v>
      </c>
      <c r="D390" s="79">
        <f>+E390+F390</f>
        <v>126057</v>
      </c>
      <c r="E390" s="79">
        <f>+E394</f>
        <v>94890</v>
      </c>
      <c r="F390" s="79">
        <f>+F394</f>
        <v>31167</v>
      </c>
      <c r="G390" s="79">
        <f>+H390+I390</f>
        <v>326596.90000000002</v>
      </c>
      <c r="H390" s="79">
        <f>+H394</f>
        <v>248499.9</v>
      </c>
      <c r="I390" s="79">
        <f>+I394</f>
        <v>78097</v>
      </c>
      <c r="J390" s="79">
        <f>+K390+L390</f>
        <v>573756.9</v>
      </c>
      <c r="K390" s="79">
        <f>+K394</f>
        <v>422749.9</v>
      </c>
      <c r="L390" s="79">
        <f>+L394</f>
        <v>151007</v>
      </c>
      <c r="M390" s="79">
        <f>+N390+O390</f>
        <v>681523.9</v>
      </c>
      <c r="N390" s="79">
        <f>+N394</f>
        <v>511142.9</v>
      </c>
      <c r="O390" s="79">
        <f>+O394</f>
        <v>170381</v>
      </c>
      <c r="P390" s="55"/>
    </row>
    <row r="391" spans="1:16" ht="28.5" customHeight="1">
      <c r="A391" s="27"/>
      <c r="B391" s="28"/>
      <c r="C391" s="10" t="s">
        <v>6</v>
      </c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55"/>
    </row>
    <row r="392" spans="1:16" ht="28.5" customHeight="1">
      <c r="A392" s="27"/>
      <c r="B392" s="28"/>
      <c r="C392" s="8" t="s">
        <v>120</v>
      </c>
      <c r="D392" s="39">
        <f>+E392+F392</f>
        <v>126057</v>
      </c>
      <c r="E392" s="39">
        <f>+E390</f>
        <v>94890</v>
      </c>
      <c r="F392" s="39">
        <f>+F390</f>
        <v>31167</v>
      </c>
      <c r="G392" s="39">
        <f>+H392+I392</f>
        <v>326596.90000000002</v>
      </c>
      <c r="H392" s="39">
        <f>+H390</f>
        <v>248499.9</v>
      </c>
      <c r="I392" s="39">
        <f>+I390</f>
        <v>78097</v>
      </c>
      <c r="J392" s="39">
        <f>+K392+L392</f>
        <v>573756.9</v>
      </c>
      <c r="K392" s="39">
        <f>+K390</f>
        <v>422749.9</v>
      </c>
      <c r="L392" s="39">
        <f>+L390</f>
        <v>151007</v>
      </c>
      <c r="M392" s="39">
        <f>+N392+O392</f>
        <v>681523.9</v>
      </c>
      <c r="N392" s="39">
        <f>+N390</f>
        <v>511142.9</v>
      </c>
      <c r="O392" s="39">
        <f>+O390</f>
        <v>170381</v>
      </c>
      <c r="P392" s="55"/>
    </row>
    <row r="393" spans="1:16" ht="28.5" customHeight="1">
      <c r="A393" s="27"/>
      <c r="B393" s="28"/>
      <c r="C393" s="10" t="s">
        <v>7</v>
      </c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55"/>
    </row>
    <row r="394" spans="1:16" ht="28.5" customHeight="1">
      <c r="A394" s="27"/>
      <c r="B394" s="28"/>
      <c r="C394" s="10" t="s">
        <v>8</v>
      </c>
      <c r="D394" s="42">
        <f>+E394+F394</f>
        <v>126057</v>
      </c>
      <c r="E394" s="42">
        <f>SUM(E395:E412)</f>
        <v>94890</v>
      </c>
      <c r="F394" s="42">
        <f>SUM(F395:F412)</f>
        <v>31167</v>
      </c>
      <c r="G394" s="42">
        <f>+H394+I394</f>
        <v>326596.90000000002</v>
      </c>
      <c r="H394" s="42">
        <f>SUM(H395:H412)</f>
        <v>248499.9</v>
      </c>
      <c r="I394" s="42">
        <f>SUM(I395:I412)</f>
        <v>78097</v>
      </c>
      <c r="J394" s="42">
        <f>+K394+L394</f>
        <v>573756.9</v>
      </c>
      <c r="K394" s="42">
        <f>SUM(K395:K412)</f>
        <v>422749.9</v>
      </c>
      <c r="L394" s="42">
        <f>SUM(L395:L412)</f>
        <v>151007</v>
      </c>
      <c r="M394" s="42">
        <f>+N394+O394</f>
        <v>681523.9</v>
      </c>
      <c r="N394" s="42">
        <f>SUM(N395:N412)</f>
        <v>511142.9</v>
      </c>
      <c r="O394" s="42">
        <f>SUM(O395:O412)</f>
        <v>170381</v>
      </c>
      <c r="P394" s="55"/>
    </row>
    <row r="395" spans="1:16" ht="28.5" customHeight="1">
      <c r="A395" s="27"/>
      <c r="B395" s="28"/>
      <c r="C395" s="46" t="s">
        <v>9</v>
      </c>
      <c r="D395" s="42">
        <f t="shared" ref="D395:D412" si="103">+E395+F395</f>
        <v>30000</v>
      </c>
      <c r="E395" s="43">
        <v>30000</v>
      </c>
      <c r="F395" s="43"/>
      <c r="G395" s="42">
        <f t="shared" ref="G395:G412" si="104">+H395+I395</f>
        <v>60833</v>
      </c>
      <c r="H395" s="43">
        <v>60833</v>
      </c>
      <c r="I395" s="43">
        <v>0</v>
      </c>
      <c r="J395" s="42">
        <f t="shared" ref="J395:J412" si="105">+K395+L395</f>
        <v>90833</v>
      </c>
      <c r="K395" s="43">
        <v>90833</v>
      </c>
      <c r="L395" s="43">
        <v>0</v>
      </c>
      <c r="M395" s="42">
        <f t="shared" ref="M395:M412" si="106">+N395+O395</f>
        <v>130833</v>
      </c>
      <c r="N395" s="43">
        <v>130833</v>
      </c>
      <c r="O395" s="43">
        <v>0</v>
      </c>
      <c r="P395" s="55"/>
    </row>
    <row r="396" spans="1:16" ht="28.5" customHeight="1">
      <c r="A396" s="27"/>
      <c r="B396" s="28"/>
      <c r="C396" s="46" t="s">
        <v>26</v>
      </c>
      <c r="D396" s="42">
        <f t="shared" si="103"/>
        <v>48</v>
      </c>
      <c r="E396" s="43">
        <v>40</v>
      </c>
      <c r="F396" s="43">
        <v>8</v>
      </c>
      <c r="G396" s="42">
        <f t="shared" si="104"/>
        <v>48</v>
      </c>
      <c r="H396" s="43">
        <v>40</v>
      </c>
      <c r="I396" s="43">
        <v>8</v>
      </c>
      <c r="J396" s="42">
        <f t="shared" si="105"/>
        <v>48</v>
      </c>
      <c r="K396" s="43">
        <v>40</v>
      </c>
      <c r="L396" s="43">
        <v>8</v>
      </c>
      <c r="M396" s="42">
        <f t="shared" si="106"/>
        <v>48</v>
      </c>
      <c r="N396" s="43">
        <v>40</v>
      </c>
      <c r="O396" s="43">
        <v>8</v>
      </c>
      <c r="P396" s="55"/>
    </row>
    <row r="397" spans="1:16" ht="28.5" customHeight="1">
      <c r="A397" s="27"/>
      <c r="B397" s="28"/>
      <c r="C397" s="46" t="s">
        <v>10</v>
      </c>
      <c r="D397" s="42">
        <f t="shared" si="103"/>
        <v>120</v>
      </c>
      <c r="E397" s="43">
        <v>100</v>
      </c>
      <c r="F397" s="43">
        <v>20</v>
      </c>
      <c r="G397" s="42">
        <f t="shared" si="104"/>
        <v>240</v>
      </c>
      <c r="H397" s="43">
        <v>200</v>
      </c>
      <c r="I397" s="43">
        <v>40</v>
      </c>
      <c r="J397" s="42">
        <f t="shared" si="105"/>
        <v>360</v>
      </c>
      <c r="K397" s="43">
        <v>300</v>
      </c>
      <c r="L397" s="43">
        <v>60</v>
      </c>
      <c r="M397" s="42">
        <f t="shared" si="106"/>
        <v>480</v>
      </c>
      <c r="N397" s="43">
        <v>400</v>
      </c>
      <c r="O397" s="43">
        <v>80</v>
      </c>
      <c r="P397" s="55"/>
    </row>
    <row r="398" spans="1:16" ht="28.5" customHeight="1">
      <c r="A398" s="27"/>
      <c r="B398" s="28"/>
      <c r="C398" s="46" t="s">
        <v>11</v>
      </c>
      <c r="D398" s="42">
        <f t="shared" si="103"/>
        <v>0</v>
      </c>
      <c r="E398" s="43"/>
      <c r="F398" s="43"/>
      <c r="G398" s="42">
        <f t="shared" si="104"/>
        <v>0</v>
      </c>
      <c r="H398" s="43">
        <v>0</v>
      </c>
      <c r="I398" s="43">
        <v>0</v>
      </c>
      <c r="J398" s="42">
        <f t="shared" si="105"/>
        <v>0</v>
      </c>
      <c r="K398" s="43">
        <v>0</v>
      </c>
      <c r="L398" s="43">
        <v>0</v>
      </c>
      <c r="M398" s="42">
        <f t="shared" si="106"/>
        <v>1506</v>
      </c>
      <c r="N398" s="43">
        <v>1506</v>
      </c>
      <c r="O398" s="43">
        <v>0</v>
      </c>
      <c r="P398" s="55"/>
    </row>
    <row r="399" spans="1:16" ht="28.5" customHeight="1">
      <c r="A399" s="27"/>
      <c r="B399" s="28"/>
      <c r="C399" s="46" t="s">
        <v>12</v>
      </c>
      <c r="D399" s="42">
        <f t="shared" si="103"/>
        <v>120</v>
      </c>
      <c r="E399" s="43">
        <v>100</v>
      </c>
      <c r="F399" s="43">
        <v>20</v>
      </c>
      <c r="G399" s="42">
        <f t="shared" si="104"/>
        <v>360</v>
      </c>
      <c r="H399" s="43">
        <v>300</v>
      </c>
      <c r="I399" s="43">
        <v>60</v>
      </c>
      <c r="J399" s="42">
        <f t="shared" si="105"/>
        <v>720</v>
      </c>
      <c r="K399" s="43">
        <v>600</v>
      </c>
      <c r="L399" s="43">
        <v>120</v>
      </c>
      <c r="M399" s="42">
        <f t="shared" si="106"/>
        <v>1080</v>
      </c>
      <c r="N399" s="43">
        <v>900</v>
      </c>
      <c r="O399" s="43">
        <v>180</v>
      </c>
      <c r="P399" s="55"/>
    </row>
    <row r="400" spans="1:16" ht="28.5" customHeight="1">
      <c r="A400" s="27"/>
      <c r="B400" s="28"/>
      <c r="C400" s="46" t="s">
        <v>29</v>
      </c>
      <c r="D400" s="42">
        <f t="shared" si="103"/>
        <v>0</v>
      </c>
      <c r="E400" s="43"/>
      <c r="F400" s="43"/>
      <c r="G400" s="42">
        <f t="shared" si="104"/>
        <v>1200</v>
      </c>
      <c r="H400" s="43">
        <v>1000</v>
      </c>
      <c r="I400" s="43">
        <v>200</v>
      </c>
      <c r="J400" s="42">
        <f t="shared" si="105"/>
        <v>1200</v>
      </c>
      <c r="K400" s="43">
        <v>1000</v>
      </c>
      <c r="L400" s="43">
        <v>200</v>
      </c>
      <c r="M400" s="42">
        <f t="shared" si="106"/>
        <v>1200</v>
      </c>
      <c r="N400" s="43">
        <v>1000</v>
      </c>
      <c r="O400" s="43">
        <v>200</v>
      </c>
      <c r="P400" s="55"/>
    </row>
    <row r="401" spans="1:16" ht="28.5" customHeight="1">
      <c r="A401" s="27"/>
      <c r="B401" s="28"/>
      <c r="C401" s="46" t="s">
        <v>13</v>
      </c>
      <c r="D401" s="42">
        <f t="shared" si="103"/>
        <v>700</v>
      </c>
      <c r="E401" s="43">
        <v>580</v>
      </c>
      <c r="F401" s="43">
        <v>120</v>
      </c>
      <c r="G401" s="42">
        <f t="shared" si="104"/>
        <v>1350</v>
      </c>
      <c r="H401" s="43">
        <v>1030</v>
      </c>
      <c r="I401" s="43">
        <v>320</v>
      </c>
      <c r="J401" s="42">
        <f t="shared" si="105"/>
        <v>2000</v>
      </c>
      <c r="K401" s="43">
        <v>1480</v>
      </c>
      <c r="L401" s="43">
        <v>520</v>
      </c>
      <c r="M401" s="42">
        <f t="shared" si="106"/>
        <v>2750</v>
      </c>
      <c r="N401" s="43">
        <v>1980</v>
      </c>
      <c r="O401" s="43">
        <v>770</v>
      </c>
      <c r="P401" s="55"/>
    </row>
    <row r="402" spans="1:16" ht="28.5" customHeight="1">
      <c r="A402" s="27"/>
      <c r="B402" s="28"/>
      <c r="C402" s="46" t="s">
        <v>14</v>
      </c>
      <c r="D402" s="42">
        <f t="shared" si="103"/>
        <v>600</v>
      </c>
      <c r="E402" s="43">
        <v>500</v>
      </c>
      <c r="F402" s="43">
        <v>100</v>
      </c>
      <c r="G402" s="42">
        <f t="shared" si="104"/>
        <v>1350</v>
      </c>
      <c r="H402" s="43">
        <v>1100</v>
      </c>
      <c r="I402" s="43">
        <v>250</v>
      </c>
      <c r="J402" s="42">
        <f t="shared" si="105"/>
        <v>2050</v>
      </c>
      <c r="K402" s="43">
        <v>1650</v>
      </c>
      <c r="L402" s="43">
        <v>400</v>
      </c>
      <c r="M402" s="42">
        <f t="shared" si="106"/>
        <v>2850</v>
      </c>
      <c r="N402" s="43">
        <v>2300</v>
      </c>
      <c r="O402" s="43">
        <v>550</v>
      </c>
      <c r="P402" s="55"/>
    </row>
    <row r="403" spans="1:16" ht="28.5" customHeight="1">
      <c r="A403" s="27"/>
      <c r="B403" s="28"/>
      <c r="C403" s="46" t="s">
        <v>15</v>
      </c>
      <c r="D403" s="42">
        <f t="shared" si="103"/>
        <v>120</v>
      </c>
      <c r="E403" s="43">
        <v>100</v>
      </c>
      <c r="F403" s="43">
        <v>20</v>
      </c>
      <c r="G403" s="42">
        <f t="shared" si="104"/>
        <v>240</v>
      </c>
      <c r="H403" s="43">
        <v>200</v>
      </c>
      <c r="I403" s="43">
        <v>40</v>
      </c>
      <c r="J403" s="42">
        <f t="shared" si="105"/>
        <v>480</v>
      </c>
      <c r="K403" s="43">
        <v>400</v>
      </c>
      <c r="L403" s="43">
        <v>80</v>
      </c>
      <c r="M403" s="42">
        <f t="shared" si="106"/>
        <v>600</v>
      </c>
      <c r="N403" s="43">
        <v>500</v>
      </c>
      <c r="O403" s="43">
        <v>100</v>
      </c>
      <c r="P403" s="55"/>
    </row>
    <row r="404" spans="1:16" ht="28.5" customHeight="1">
      <c r="A404" s="27"/>
      <c r="B404" s="28"/>
      <c r="C404" s="46" t="s">
        <v>17</v>
      </c>
      <c r="D404" s="42">
        <f t="shared" si="103"/>
        <v>600</v>
      </c>
      <c r="E404" s="43">
        <v>500</v>
      </c>
      <c r="F404" s="43">
        <v>100</v>
      </c>
      <c r="G404" s="42">
        <f t="shared" si="104"/>
        <v>1400</v>
      </c>
      <c r="H404" s="43">
        <v>1100</v>
      </c>
      <c r="I404" s="43">
        <v>300</v>
      </c>
      <c r="J404" s="42">
        <f t="shared" si="105"/>
        <v>2200</v>
      </c>
      <c r="K404" s="43">
        <v>1700</v>
      </c>
      <c r="L404" s="43">
        <v>500</v>
      </c>
      <c r="M404" s="42">
        <f t="shared" si="106"/>
        <v>2800</v>
      </c>
      <c r="N404" s="43">
        <v>2200</v>
      </c>
      <c r="O404" s="43">
        <v>600</v>
      </c>
      <c r="P404" s="55"/>
    </row>
    <row r="405" spans="1:16" ht="28.5" customHeight="1">
      <c r="A405" s="27"/>
      <c r="B405" s="28"/>
      <c r="C405" s="46" t="s">
        <v>47</v>
      </c>
      <c r="D405" s="42">
        <f t="shared" si="103"/>
        <v>500</v>
      </c>
      <c r="E405" s="43">
        <v>400</v>
      </c>
      <c r="F405" s="43">
        <v>100</v>
      </c>
      <c r="G405" s="42">
        <f t="shared" si="104"/>
        <v>1256.9000000000001</v>
      </c>
      <c r="H405" s="43">
        <v>1026.9000000000001</v>
      </c>
      <c r="I405" s="43">
        <v>230</v>
      </c>
      <c r="J405" s="42">
        <f t="shared" si="105"/>
        <v>1976.9</v>
      </c>
      <c r="K405" s="43">
        <v>1626.9</v>
      </c>
      <c r="L405" s="43">
        <v>350</v>
      </c>
      <c r="M405" s="42">
        <f t="shared" si="106"/>
        <v>2476.9</v>
      </c>
      <c r="N405" s="43">
        <v>2026.9</v>
      </c>
      <c r="O405" s="43">
        <v>450</v>
      </c>
      <c r="P405" s="55"/>
    </row>
    <row r="406" spans="1:16" ht="28.5" customHeight="1">
      <c r="A406" s="27"/>
      <c r="B406" s="28"/>
      <c r="C406" s="46" t="s">
        <v>126</v>
      </c>
      <c r="D406" s="42">
        <f t="shared" si="103"/>
        <v>785</v>
      </c>
      <c r="E406" s="43">
        <v>600</v>
      </c>
      <c r="F406" s="43">
        <v>185</v>
      </c>
      <c r="G406" s="42">
        <f t="shared" si="104"/>
        <v>2035</v>
      </c>
      <c r="H406" s="43">
        <v>1500</v>
      </c>
      <c r="I406" s="43">
        <v>535</v>
      </c>
      <c r="J406" s="42">
        <f t="shared" si="105"/>
        <v>3285</v>
      </c>
      <c r="K406" s="43">
        <v>2400</v>
      </c>
      <c r="L406" s="43">
        <v>885</v>
      </c>
      <c r="M406" s="42">
        <f t="shared" si="106"/>
        <v>4535</v>
      </c>
      <c r="N406" s="43">
        <v>3300</v>
      </c>
      <c r="O406" s="43">
        <v>1235</v>
      </c>
      <c r="P406" s="55"/>
    </row>
    <row r="407" spans="1:16" ht="28.5" customHeight="1">
      <c r="A407" s="27"/>
      <c r="B407" s="28"/>
      <c r="C407" s="46" t="s">
        <v>31</v>
      </c>
      <c r="D407" s="42">
        <f t="shared" si="103"/>
        <v>1300</v>
      </c>
      <c r="E407" s="43">
        <v>1000</v>
      </c>
      <c r="F407" s="43">
        <v>300</v>
      </c>
      <c r="G407" s="42">
        <f t="shared" si="104"/>
        <v>3500</v>
      </c>
      <c r="H407" s="43">
        <v>2700</v>
      </c>
      <c r="I407" s="43">
        <v>800</v>
      </c>
      <c r="J407" s="42">
        <f t="shared" si="105"/>
        <v>5500</v>
      </c>
      <c r="K407" s="43">
        <v>4400</v>
      </c>
      <c r="L407" s="43">
        <v>1100</v>
      </c>
      <c r="M407" s="42">
        <f t="shared" si="106"/>
        <v>6700</v>
      </c>
      <c r="N407" s="43">
        <v>5400</v>
      </c>
      <c r="O407" s="43">
        <v>1300</v>
      </c>
      <c r="P407" s="55"/>
    </row>
    <row r="408" spans="1:16" ht="28.5" customHeight="1">
      <c r="A408" s="27"/>
      <c r="B408" s="28"/>
      <c r="C408" s="46" t="s">
        <v>18</v>
      </c>
      <c r="D408" s="42">
        <f t="shared" si="103"/>
        <v>180</v>
      </c>
      <c r="E408" s="43">
        <v>150</v>
      </c>
      <c r="F408" s="43">
        <v>30</v>
      </c>
      <c r="G408" s="42">
        <f t="shared" si="104"/>
        <v>410</v>
      </c>
      <c r="H408" s="43">
        <v>350</v>
      </c>
      <c r="I408" s="43">
        <v>60</v>
      </c>
      <c r="J408" s="42">
        <f t="shared" si="105"/>
        <v>590</v>
      </c>
      <c r="K408" s="43">
        <v>500</v>
      </c>
      <c r="L408" s="43">
        <v>90</v>
      </c>
      <c r="M408" s="42">
        <f t="shared" si="106"/>
        <v>770</v>
      </c>
      <c r="N408" s="43">
        <v>650</v>
      </c>
      <c r="O408" s="43">
        <v>120</v>
      </c>
      <c r="P408" s="55"/>
    </row>
    <row r="409" spans="1:16" ht="28.5" customHeight="1">
      <c r="A409" s="27"/>
      <c r="B409" s="28"/>
      <c r="C409" s="46" t="s">
        <v>19</v>
      </c>
      <c r="D409" s="42">
        <f t="shared" si="103"/>
        <v>504</v>
      </c>
      <c r="E409" s="43">
        <v>420</v>
      </c>
      <c r="F409" s="43">
        <v>84</v>
      </c>
      <c r="G409" s="42">
        <f t="shared" si="104"/>
        <v>504</v>
      </c>
      <c r="H409" s="43">
        <v>420</v>
      </c>
      <c r="I409" s="43">
        <v>84</v>
      </c>
      <c r="J409" s="42">
        <f t="shared" si="105"/>
        <v>504</v>
      </c>
      <c r="K409" s="43">
        <v>420</v>
      </c>
      <c r="L409" s="43">
        <v>84</v>
      </c>
      <c r="M409" s="42">
        <f t="shared" si="106"/>
        <v>1008</v>
      </c>
      <c r="N409" s="43">
        <v>840</v>
      </c>
      <c r="O409" s="43">
        <v>168</v>
      </c>
      <c r="P409" s="55"/>
    </row>
    <row r="410" spans="1:16" ht="28.5" customHeight="1">
      <c r="A410" s="27"/>
      <c r="B410" s="28"/>
      <c r="C410" s="46" t="s">
        <v>32</v>
      </c>
      <c r="D410" s="42">
        <f t="shared" si="103"/>
        <v>240</v>
      </c>
      <c r="E410" s="43">
        <v>200</v>
      </c>
      <c r="F410" s="43">
        <v>40</v>
      </c>
      <c r="G410" s="42">
        <f t="shared" si="104"/>
        <v>480</v>
      </c>
      <c r="H410" s="43">
        <v>400</v>
      </c>
      <c r="I410" s="43">
        <v>80</v>
      </c>
      <c r="J410" s="42">
        <f t="shared" si="105"/>
        <v>720</v>
      </c>
      <c r="K410" s="43">
        <v>600</v>
      </c>
      <c r="L410" s="43">
        <v>120</v>
      </c>
      <c r="M410" s="42">
        <f t="shared" si="106"/>
        <v>960</v>
      </c>
      <c r="N410" s="43">
        <v>800</v>
      </c>
      <c r="O410" s="43">
        <v>160</v>
      </c>
      <c r="P410" s="55"/>
    </row>
    <row r="411" spans="1:16" ht="28.5" customHeight="1">
      <c r="A411" s="27"/>
      <c r="B411" s="28"/>
      <c r="C411" s="46" t="s">
        <v>125</v>
      </c>
      <c r="D411" s="42">
        <f t="shared" si="103"/>
        <v>240</v>
      </c>
      <c r="E411" s="43">
        <v>200</v>
      </c>
      <c r="F411" s="43">
        <v>40</v>
      </c>
      <c r="G411" s="42">
        <f t="shared" si="104"/>
        <v>590</v>
      </c>
      <c r="H411" s="43">
        <v>500</v>
      </c>
      <c r="I411" s="43">
        <v>90</v>
      </c>
      <c r="J411" s="42">
        <f t="shared" si="105"/>
        <v>1190</v>
      </c>
      <c r="K411" s="43">
        <v>1000</v>
      </c>
      <c r="L411" s="43">
        <v>190</v>
      </c>
      <c r="M411" s="42">
        <f t="shared" si="106"/>
        <v>1790</v>
      </c>
      <c r="N411" s="43">
        <v>1500</v>
      </c>
      <c r="O411" s="43">
        <v>290</v>
      </c>
      <c r="P411" s="55"/>
    </row>
    <row r="412" spans="1:16" ht="28.5" customHeight="1">
      <c r="A412" s="27"/>
      <c r="B412" s="28"/>
      <c r="C412" s="47" t="s">
        <v>116</v>
      </c>
      <c r="D412" s="42">
        <f t="shared" si="103"/>
        <v>90000</v>
      </c>
      <c r="E412" s="43">
        <v>60000</v>
      </c>
      <c r="F412" s="43">
        <v>30000</v>
      </c>
      <c r="G412" s="42">
        <f t="shared" si="104"/>
        <v>250800</v>
      </c>
      <c r="H412" s="43">
        <v>175800</v>
      </c>
      <c r="I412" s="43">
        <v>75000</v>
      </c>
      <c r="J412" s="42">
        <f t="shared" si="105"/>
        <v>460100</v>
      </c>
      <c r="K412" s="43">
        <v>313800</v>
      </c>
      <c r="L412" s="43">
        <v>146300</v>
      </c>
      <c r="M412" s="42">
        <f t="shared" si="106"/>
        <v>519137</v>
      </c>
      <c r="N412" s="43">
        <v>354967</v>
      </c>
      <c r="O412" s="43">
        <v>164170</v>
      </c>
      <c r="P412" s="55"/>
    </row>
    <row r="413" spans="1:16" ht="65.25" customHeight="1">
      <c r="A413" s="27"/>
      <c r="B413" s="30">
        <v>11012</v>
      </c>
      <c r="C413" s="11" t="s">
        <v>76</v>
      </c>
      <c r="D413" s="79">
        <f>+E413+F413</f>
        <v>110982.1</v>
      </c>
      <c r="E413" s="79">
        <f>+E417</f>
        <v>80102.100000000006</v>
      </c>
      <c r="F413" s="79">
        <f>+F417</f>
        <v>30880</v>
      </c>
      <c r="G413" s="79">
        <f>+H413+I413</f>
        <v>247312.1</v>
      </c>
      <c r="H413" s="79">
        <f>+H417</f>
        <v>180102.1</v>
      </c>
      <c r="I413" s="79">
        <f>+I417</f>
        <v>67210</v>
      </c>
      <c r="J413" s="79">
        <f>+K413+L413</f>
        <v>613642.1</v>
      </c>
      <c r="K413" s="79">
        <f>+K417</f>
        <v>280102.09999999998</v>
      </c>
      <c r="L413" s="79">
        <f>+L417</f>
        <v>333540</v>
      </c>
      <c r="M413" s="79">
        <f>+N413+O413</f>
        <v>1241347.1000000001</v>
      </c>
      <c r="N413" s="79">
        <f>+N417</f>
        <v>365102.1</v>
      </c>
      <c r="O413" s="79">
        <f>+O417</f>
        <v>876245</v>
      </c>
      <c r="P413" s="55"/>
    </row>
    <row r="414" spans="1:16" ht="28.5" customHeight="1">
      <c r="A414" s="27"/>
      <c r="B414" s="28"/>
      <c r="C414" s="10" t="s">
        <v>6</v>
      </c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55"/>
    </row>
    <row r="415" spans="1:16" ht="28.5" customHeight="1">
      <c r="A415" s="27"/>
      <c r="B415" s="28"/>
      <c r="C415" s="8" t="s">
        <v>120</v>
      </c>
      <c r="D415" s="39">
        <f>+E415+F415</f>
        <v>110982.1</v>
      </c>
      <c r="E415" s="39">
        <f>+E413</f>
        <v>80102.100000000006</v>
      </c>
      <c r="F415" s="39">
        <f>+F413</f>
        <v>30880</v>
      </c>
      <c r="G415" s="39">
        <f>+H415+I415</f>
        <v>247312.1</v>
      </c>
      <c r="H415" s="39">
        <f>+H413</f>
        <v>180102.1</v>
      </c>
      <c r="I415" s="39">
        <f>+I413</f>
        <v>67210</v>
      </c>
      <c r="J415" s="39">
        <f>+K415+L415</f>
        <v>613642.1</v>
      </c>
      <c r="K415" s="39">
        <f>+K413</f>
        <v>280102.09999999998</v>
      </c>
      <c r="L415" s="39">
        <f>+L413</f>
        <v>333540</v>
      </c>
      <c r="M415" s="39">
        <f>+N415+O415</f>
        <v>1241347.1000000001</v>
      </c>
      <c r="N415" s="39">
        <f>+N413</f>
        <v>365102.1</v>
      </c>
      <c r="O415" s="39">
        <f>+O413</f>
        <v>876245</v>
      </c>
      <c r="P415" s="55"/>
    </row>
    <row r="416" spans="1:16" ht="28.5" customHeight="1">
      <c r="A416" s="27"/>
      <c r="B416" s="28"/>
      <c r="C416" s="10" t="s">
        <v>7</v>
      </c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55"/>
    </row>
    <row r="417" spans="1:16" ht="28.5" customHeight="1">
      <c r="A417" s="27"/>
      <c r="B417" s="28"/>
      <c r="C417" s="10" t="s">
        <v>8</v>
      </c>
      <c r="D417" s="42">
        <f>+E417+F417</f>
        <v>110982.1</v>
      </c>
      <c r="E417" s="42">
        <f>SUM(E418:E424)</f>
        <v>80102.100000000006</v>
      </c>
      <c r="F417" s="42">
        <f>SUM(F418:F424)</f>
        <v>30880</v>
      </c>
      <c r="G417" s="42">
        <f>+H417+I417</f>
        <v>247312.1</v>
      </c>
      <c r="H417" s="42">
        <f>SUM(H418:H424)</f>
        <v>180102.1</v>
      </c>
      <c r="I417" s="42">
        <f>SUM(I418:I424)</f>
        <v>67210</v>
      </c>
      <c r="J417" s="42">
        <f>+K417+L417</f>
        <v>613642.1</v>
      </c>
      <c r="K417" s="42">
        <f>SUM(K418:K424)</f>
        <v>280102.09999999998</v>
      </c>
      <c r="L417" s="42">
        <f>SUM(L418:L424)</f>
        <v>333540</v>
      </c>
      <c r="M417" s="42">
        <f>+N417+O417</f>
        <v>1241347.1000000001</v>
      </c>
      <c r="N417" s="42">
        <f>SUM(N418:N424)</f>
        <v>365102.1</v>
      </c>
      <c r="O417" s="42">
        <f>SUM(O418:O424)</f>
        <v>876245</v>
      </c>
      <c r="P417" s="55"/>
    </row>
    <row r="418" spans="1:16" ht="28.5" customHeight="1">
      <c r="A418" s="27"/>
      <c r="B418" s="28"/>
      <c r="C418" s="46" t="s">
        <v>10</v>
      </c>
      <c r="D418" s="42">
        <f t="shared" ref="D418:D424" si="107">+E418+F418</f>
        <v>100</v>
      </c>
      <c r="E418" s="43">
        <v>0</v>
      </c>
      <c r="F418" s="43">
        <v>100</v>
      </c>
      <c r="G418" s="42">
        <f t="shared" ref="G418:G424" si="108">+H418+I418</f>
        <v>200</v>
      </c>
      <c r="H418" s="43">
        <v>0</v>
      </c>
      <c r="I418" s="43">
        <v>200</v>
      </c>
      <c r="J418" s="42">
        <f t="shared" ref="J418:J424" si="109">+K418+L418</f>
        <v>300</v>
      </c>
      <c r="K418" s="43">
        <v>0</v>
      </c>
      <c r="L418" s="43">
        <v>300</v>
      </c>
      <c r="M418" s="42">
        <f t="shared" ref="M418:M424" si="110">+N418+O418</f>
        <v>400</v>
      </c>
      <c r="N418" s="43">
        <v>0</v>
      </c>
      <c r="O418" s="43">
        <v>400</v>
      </c>
      <c r="P418" s="55"/>
    </row>
    <row r="419" spans="1:16" ht="28.5" customHeight="1">
      <c r="A419" s="27"/>
      <c r="B419" s="28"/>
      <c r="C419" s="46" t="s">
        <v>12</v>
      </c>
      <c r="D419" s="42">
        <f t="shared" si="107"/>
        <v>180</v>
      </c>
      <c r="E419" s="43">
        <v>0</v>
      </c>
      <c r="F419" s="43">
        <v>180</v>
      </c>
      <c r="G419" s="42">
        <f t="shared" si="108"/>
        <v>360</v>
      </c>
      <c r="H419" s="43">
        <v>0</v>
      </c>
      <c r="I419" s="43">
        <v>360</v>
      </c>
      <c r="J419" s="42">
        <f t="shared" si="109"/>
        <v>540</v>
      </c>
      <c r="K419" s="43">
        <v>0</v>
      </c>
      <c r="L419" s="43">
        <v>540</v>
      </c>
      <c r="M419" s="42">
        <f t="shared" si="110"/>
        <v>720</v>
      </c>
      <c r="N419" s="43">
        <v>0</v>
      </c>
      <c r="O419" s="43">
        <v>720</v>
      </c>
      <c r="P419" s="55"/>
    </row>
    <row r="420" spans="1:16" ht="28.5" customHeight="1">
      <c r="A420" s="27"/>
      <c r="B420" s="28"/>
      <c r="C420" s="46" t="s">
        <v>29</v>
      </c>
      <c r="D420" s="42">
        <f t="shared" si="107"/>
        <v>100</v>
      </c>
      <c r="E420" s="43">
        <v>0</v>
      </c>
      <c r="F420" s="43">
        <v>100</v>
      </c>
      <c r="G420" s="42">
        <f t="shared" si="108"/>
        <v>450</v>
      </c>
      <c r="H420" s="43">
        <v>0</v>
      </c>
      <c r="I420" s="43">
        <v>450</v>
      </c>
      <c r="J420" s="42">
        <f t="shared" si="109"/>
        <v>900</v>
      </c>
      <c r="K420" s="43">
        <v>0</v>
      </c>
      <c r="L420" s="43">
        <v>900</v>
      </c>
      <c r="M420" s="42">
        <f t="shared" si="110"/>
        <v>1250</v>
      </c>
      <c r="N420" s="43">
        <v>0</v>
      </c>
      <c r="O420" s="43">
        <v>1250</v>
      </c>
      <c r="P420" s="55"/>
    </row>
    <row r="421" spans="1:16" ht="28.5" customHeight="1">
      <c r="A421" s="27"/>
      <c r="B421" s="28"/>
      <c r="C421" s="46" t="s">
        <v>17</v>
      </c>
      <c r="D421" s="42">
        <f t="shared" si="107"/>
        <v>500</v>
      </c>
      <c r="E421" s="43">
        <v>0</v>
      </c>
      <c r="F421" s="43">
        <v>500</v>
      </c>
      <c r="G421" s="42">
        <f t="shared" si="108"/>
        <v>1200</v>
      </c>
      <c r="H421" s="43">
        <v>0</v>
      </c>
      <c r="I421" s="43">
        <v>1200</v>
      </c>
      <c r="J421" s="42">
        <f t="shared" si="109"/>
        <v>1800</v>
      </c>
      <c r="K421" s="43">
        <v>0</v>
      </c>
      <c r="L421" s="43">
        <v>1800</v>
      </c>
      <c r="M421" s="42">
        <f t="shared" si="110"/>
        <v>2300</v>
      </c>
      <c r="N421" s="43">
        <v>0</v>
      </c>
      <c r="O421" s="43">
        <v>2300</v>
      </c>
      <c r="P421" s="55"/>
    </row>
    <row r="422" spans="1:16" ht="28.5" customHeight="1">
      <c r="A422" s="27"/>
      <c r="B422" s="28"/>
      <c r="C422" s="46" t="s">
        <v>127</v>
      </c>
      <c r="D422" s="42">
        <f t="shared" si="107"/>
        <v>0</v>
      </c>
      <c r="E422" s="43">
        <v>0</v>
      </c>
      <c r="F422" s="43">
        <v>0</v>
      </c>
      <c r="G422" s="42">
        <f t="shared" si="108"/>
        <v>0</v>
      </c>
      <c r="H422" s="43">
        <v>0</v>
      </c>
      <c r="I422" s="43">
        <v>0</v>
      </c>
      <c r="J422" s="42">
        <f t="shared" si="109"/>
        <v>150000</v>
      </c>
      <c r="K422" s="43">
        <v>0</v>
      </c>
      <c r="L422" s="43">
        <v>150000</v>
      </c>
      <c r="M422" s="42">
        <f t="shared" si="110"/>
        <v>450000</v>
      </c>
      <c r="N422" s="43">
        <v>0</v>
      </c>
      <c r="O422" s="43">
        <v>450000</v>
      </c>
      <c r="P422" s="55"/>
    </row>
    <row r="423" spans="1:16" ht="28.5" customHeight="1">
      <c r="A423" s="27"/>
      <c r="B423" s="28"/>
      <c r="C423" s="12" t="s">
        <v>165</v>
      </c>
      <c r="D423" s="42">
        <f t="shared" si="107"/>
        <v>0</v>
      </c>
      <c r="E423" s="43">
        <v>0</v>
      </c>
      <c r="F423" s="43">
        <v>0</v>
      </c>
      <c r="G423" s="42">
        <f t="shared" si="108"/>
        <v>0</v>
      </c>
      <c r="H423" s="43">
        <v>0</v>
      </c>
      <c r="I423" s="43">
        <v>0</v>
      </c>
      <c r="J423" s="42">
        <f t="shared" si="109"/>
        <v>30000</v>
      </c>
      <c r="K423" s="43">
        <v>0</v>
      </c>
      <c r="L423" s="43">
        <v>30000</v>
      </c>
      <c r="M423" s="42">
        <f t="shared" si="110"/>
        <v>80000</v>
      </c>
      <c r="N423" s="43">
        <v>0</v>
      </c>
      <c r="O423" s="43">
        <v>80000</v>
      </c>
      <c r="P423" s="55"/>
    </row>
    <row r="424" spans="1:16" ht="28.5" customHeight="1">
      <c r="A424" s="27"/>
      <c r="B424" s="28"/>
      <c r="C424" s="47" t="s">
        <v>116</v>
      </c>
      <c r="D424" s="42">
        <f t="shared" si="107"/>
        <v>110102.1</v>
      </c>
      <c r="E424" s="43">
        <v>80102.100000000006</v>
      </c>
      <c r="F424" s="43">
        <v>30000</v>
      </c>
      <c r="G424" s="42">
        <f t="shared" si="108"/>
        <v>245102.1</v>
      </c>
      <c r="H424" s="43">
        <v>180102.1</v>
      </c>
      <c r="I424" s="43">
        <v>65000</v>
      </c>
      <c r="J424" s="42">
        <f t="shared" si="109"/>
        <v>430102.1</v>
      </c>
      <c r="K424" s="43">
        <v>280102.09999999998</v>
      </c>
      <c r="L424" s="43">
        <v>150000</v>
      </c>
      <c r="M424" s="42">
        <f t="shared" si="110"/>
        <v>706677.1</v>
      </c>
      <c r="N424" s="43">
        <v>365102.1</v>
      </c>
      <c r="O424" s="43">
        <v>341575</v>
      </c>
      <c r="P424" s="55"/>
    </row>
    <row r="425" spans="1:16" ht="60.75" customHeight="1">
      <c r="A425" s="27"/>
      <c r="B425" s="30">
        <v>11014</v>
      </c>
      <c r="C425" s="13" t="s">
        <v>109</v>
      </c>
      <c r="D425" s="79">
        <f>+E425+F425</f>
        <v>214759.8</v>
      </c>
      <c r="E425" s="79">
        <f>+E429</f>
        <v>171796.59999999998</v>
      </c>
      <c r="F425" s="79">
        <f>+F429</f>
        <v>42963.200000000004</v>
      </c>
      <c r="G425" s="79">
        <f>+H425+I425</f>
        <v>403802.7</v>
      </c>
      <c r="H425" s="79">
        <f>+H429</f>
        <v>323023.3</v>
      </c>
      <c r="I425" s="79">
        <f>+I429</f>
        <v>80779.400000000009</v>
      </c>
      <c r="J425" s="79">
        <f>+K425+L425</f>
        <v>538911.19999999995</v>
      </c>
      <c r="K425" s="79">
        <f>+K429</f>
        <v>431109.6</v>
      </c>
      <c r="L425" s="79">
        <f>+L429</f>
        <v>107801.60000000001</v>
      </c>
      <c r="M425" s="79">
        <f>+N425+O425</f>
        <v>655862.6</v>
      </c>
      <c r="N425" s="79">
        <f>+N429</f>
        <v>524690.1</v>
      </c>
      <c r="O425" s="79">
        <f>+O429</f>
        <v>131172.5</v>
      </c>
      <c r="P425" s="55"/>
    </row>
    <row r="426" spans="1:16" ht="28.5" customHeight="1">
      <c r="A426" s="27"/>
      <c r="B426" s="28"/>
      <c r="C426" s="10" t="s">
        <v>6</v>
      </c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55"/>
    </row>
    <row r="427" spans="1:16" ht="28.5" customHeight="1">
      <c r="A427" s="27"/>
      <c r="B427" s="28"/>
      <c r="C427" s="8" t="s">
        <v>120</v>
      </c>
      <c r="D427" s="39">
        <f>+E427+F427</f>
        <v>214759.8</v>
      </c>
      <c r="E427" s="39">
        <f>+E425</f>
        <v>171796.59999999998</v>
      </c>
      <c r="F427" s="39">
        <f>+F425</f>
        <v>42963.200000000004</v>
      </c>
      <c r="G427" s="39">
        <f>+H427+I427</f>
        <v>403802.7</v>
      </c>
      <c r="H427" s="39">
        <f>+H425</f>
        <v>323023.3</v>
      </c>
      <c r="I427" s="39">
        <f>+I425</f>
        <v>80779.400000000009</v>
      </c>
      <c r="J427" s="39">
        <f>+K427+L427</f>
        <v>538911.19999999995</v>
      </c>
      <c r="K427" s="39">
        <f>+K425</f>
        <v>431109.6</v>
      </c>
      <c r="L427" s="39">
        <f>+L425</f>
        <v>107801.60000000001</v>
      </c>
      <c r="M427" s="39">
        <f>+N427+O427</f>
        <v>655862.6</v>
      </c>
      <c r="N427" s="39">
        <f>+N425</f>
        <v>524690.1</v>
      </c>
      <c r="O427" s="39">
        <f>+O425</f>
        <v>131172.5</v>
      </c>
      <c r="P427" s="55"/>
    </row>
    <row r="428" spans="1:16" ht="28.5" customHeight="1">
      <c r="A428" s="27"/>
      <c r="B428" s="28"/>
      <c r="C428" s="10" t="s">
        <v>7</v>
      </c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55"/>
    </row>
    <row r="429" spans="1:16" ht="28.5" customHeight="1">
      <c r="A429" s="27"/>
      <c r="B429" s="28"/>
      <c r="C429" s="10" t="s">
        <v>8</v>
      </c>
      <c r="D429" s="42">
        <f>+E429+F429</f>
        <v>214759.8</v>
      </c>
      <c r="E429" s="42">
        <f>SUM(E430:E446)</f>
        <v>171796.59999999998</v>
      </c>
      <c r="F429" s="42">
        <f>SUM(F430:F446)</f>
        <v>42963.200000000004</v>
      </c>
      <c r="G429" s="42">
        <f>+H429+I429</f>
        <v>403802.7</v>
      </c>
      <c r="H429" s="42">
        <f>SUM(H430:H446)</f>
        <v>323023.3</v>
      </c>
      <c r="I429" s="42">
        <f>SUM(I430:I446)</f>
        <v>80779.400000000009</v>
      </c>
      <c r="J429" s="42">
        <f>+K429+L429</f>
        <v>538911.19999999995</v>
      </c>
      <c r="K429" s="42">
        <f>SUM(K430:K446)</f>
        <v>431109.6</v>
      </c>
      <c r="L429" s="42">
        <f>SUM(L430:L446)</f>
        <v>107801.60000000001</v>
      </c>
      <c r="M429" s="42">
        <f>+N429+O429</f>
        <v>655862.6</v>
      </c>
      <c r="N429" s="42">
        <f>SUM(N430:N446)</f>
        <v>524690.1</v>
      </c>
      <c r="O429" s="42">
        <f>SUM(O430:O446)</f>
        <v>131172.5</v>
      </c>
      <c r="P429" s="55"/>
    </row>
    <row r="430" spans="1:16" ht="28.5" customHeight="1">
      <c r="A430" s="27"/>
      <c r="B430" s="28"/>
      <c r="C430" s="12" t="s">
        <v>9</v>
      </c>
      <c r="D430" s="42">
        <f t="shared" ref="D430:D446" si="111">+E430+F430</f>
        <v>26306.3</v>
      </c>
      <c r="E430" s="62">
        <v>21045</v>
      </c>
      <c r="F430" s="62">
        <v>5261.3</v>
      </c>
      <c r="G430" s="42">
        <f t="shared" ref="G430:G446" si="112">+H430+I430</f>
        <v>52612.6</v>
      </c>
      <c r="H430" s="43">
        <v>42090</v>
      </c>
      <c r="I430" s="43">
        <v>10522.6</v>
      </c>
      <c r="J430" s="42">
        <f t="shared" ref="J430:J446" si="113">+K430+L430</f>
        <v>79649.100000000006</v>
      </c>
      <c r="K430" s="43">
        <v>63719.199999999997</v>
      </c>
      <c r="L430" s="43">
        <v>15929.900000000001</v>
      </c>
      <c r="M430" s="42">
        <f t="shared" ref="M430:M446" si="114">+N430+O430</f>
        <v>114724.5</v>
      </c>
      <c r="N430" s="43">
        <v>91779.5</v>
      </c>
      <c r="O430" s="43">
        <v>22945</v>
      </c>
      <c r="P430" s="55"/>
    </row>
    <row r="431" spans="1:16" ht="28.5" customHeight="1">
      <c r="A431" s="27"/>
      <c r="B431" s="28"/>
      <c r="C431" s="12" t="s">
        <v>26</v>
      </c>
      <c r="D431" s="42">
        <f t="shared" si="111"/>
        <v>25</v>
      </c>
      <c r="E431" s="62">
        <v>20</v>
      </c>
      <c r="F431" s="62">
        <v>5</v>
      </c>
      <c r="G431" s="42">
        <f t="shared" si="112"/>
        <v>50</v>
      </c>
      <c r="H431" s="43">
        <v>40</v>
      </c>
      <c r="I431" s="43">
        <v>10</v>
      </c>
      <c r="J431" s="42">
        <f t="shared" si="113"/>
        <v>75</v>
      </c>
      <c r="K431" s="43">
        <v>60</v>
      </c>
      <c r="L431" s="43">
        <v>15</v>
      </c>
      <c r="M431" s="42">
        <f t="shared" si="114"/>
        <v>100</v>
      </c>
      <c r="N431" s="43">
        <v>80</v>
      </c>
      <c r="O431" s="43">
        <v>20</v>
      </c>
      <c r="P431" s="55"/>
    </row>
    <row r="432" spans="1:16" ht="28.5" customHeight="1">
      <c r="A432" s="27"/>
      <c r="B432" s="28"/>
      <c r="C432" s="12" t="s">
        <v>10</v>
      </c>
      <c r="D432" s="42">
        <f t="shared" si="111"/>
        <v>25</v>
      </c>
      <c r="E432" s="62">
        <v>20</v>
      </c>
      <c r="F432" s="62">
        <v>5</v>
      </c>
      <c r="G432" s="42">
        <f t="shared" si="112"/>
        <v>50</v>
      </c>
      <c r="H432" s="43">
        <v>40</v>
      </c>
      <c r="I432" s="43">
        <v>10</v>
      </c>
      <c r="J432" s="42">
        <f t="shared" si="113"/>
        <v>75</v>
      </c>
      <c r="K432" s="43">
        <v>60</v>
      </c>
      <c r="L432" s="43">
        <v>15</v>
      </c>
      <c r="M432" s="42">
        <f t="shared" si="114"/>
        <v>100</v>
      </c>
      <c r="N432" s="43">
        <v>80</v>
      </c>
      <c r="O432" s="43">
        <v>20</v>
      </c>
      <c r="P432" s="55"/>
    </row>
    <row r="433" spans="1:16" ht="28.5" customHeight="1">
      <c r="A433" s="27"/>
      <c r="B433" s="28"/>
      <c r="C433" s="12" t="s">
        <v>11</v>
      </c>
      <c r="D433" s="42">
        <f t="shared" si="111"/>
        <v>234.8</v>
      </c>
      <c r="E433" s="62">
        <v>187.8</v>
      </c>
      <c r="F433" s="62">
        <v>47</v>
      </c>
      <c r="G433" s="42">
        <f t="shared" si="112"/>
        <v>1914.8</v>
      </c>
      <c r="H433" s="43">
        <v>1531.8</v>
      </c>
      <c r="I433" s="43">
        <v>383</v>
      </c>
      <c r="J433" s="42">
        <f t="shared" si="113"/>
        <v>2149.6</v>
      </c>
      <c r="K433" s="43">
        <v>1719.6</v>
      </c>
      <c r="L433" s="43">
        <v>430</v>
      </c>
      <c r="M433" s="42">
        <f t="shared" si="114"/>
        <v>2384.3999999999996</v>
      </c>
      <c r="N433" s="43">
        <v>1907.3999999999999</v>
      </c>
      <c r="O433" s="43">
        <v>477</v>
      </c>
      <c r="P433" s="55"/>
    </row>
    <row r="434" spans="1:16" ht="28.5" customHeight="1">
      <c r="A434" s="27"/>
      <c r="B434" s="28"/>
      <c r="C434" s="12" t="s">
        <v>29</v>
      </c>
      <c r="D434" s="42">
        <f t="shared" si="111"/>
        <v>350</v>
      </c>
      <c r="E434" s="62">
        <v>280</v>
      </c>
      <c r="F434" s="62">
        <v>70</v>
      </c>
      <c r="G434" s="42">
        <f t="shared" si="112"/>
        <v>700</v>
      </c>
      <c r="H434" s="43">
        <v>560</v>
      </c>
      <c r="I434" s="43">
        <v>140</v>
      </c>
      <c r="J434" s="42">
        <f t="shared" si="113"/>
        <v>1050</v>
      </c>
      <c r="K434" s="43">
        <v>840</v>
      </c>
      <c r="L434" s="43">
        <v>210</v>
      </c>
      <c r="M434" s="42">
        <f t="shared" si="114"/>
        <v>2910</v>
      </c>
      <c r="N434" s="43">
        <v>2328</v>
      </c>
      <c r="O434" s="43">
        <v>582</v>
      </c>
      <c r="P434" s="55"/>
    </row>
    <row r="435" spans="1:16" ht="28.5" customHeight="1">
      <c r="A435" s="27"/>
      <c r="B435" s="28"/>
      <c r="C435" s="12" t="s">
        <v>13</v>
      </c>
      <c r="D435" s="42">
        <f t="shared" si="111"/>
        <v>400</v>
      </c>
      <c r="E435" s="62">
        <v>320</v>
      </c>
      <c r="F435" s="62">
        <v>80</v>
      </c>
      <c r="G435" s="42">
        <f t="shared" si="112"/>
        <v>400</v>
      </c>
      <c r="H435" s="43">
        <v>320</v>
      </c>
      <c r="I435" s="43">
        <v>80</v>
      </c>
      <c r="J435" s="42">
        <f t="shared" si="113"/>
        <v>800</v>
      </c>
      <c r="K435" s="43">
        <v>640</v>
      </c>
      <c r="L435" s="43">
        <v>160</v>
      </c>
      <c r="M435" s="42">
        <f t="shared" si="114"/>
        <v>800</v>
      </c>
      <c r="N435" s="43">
        <v>640</v>
      </c>
      <c r="O435" s="43">
        <v>160</v>
      </c>
      <c r="P435" s="55"/>
    </row>
    <row r="436" spans="1:16" ht="28.5" customHeight="1">
      <c r="A436" s="27"/>
      <c r="B436" s="28"/>
      <c r="C436" s="12" t="s">
        <v>15</v>
      </c>
      <c r="D436" s="42">
        <f t="shared" si="111"/>
        <v>228.8</v>
      </c>
      <c r="E436" s="62">
        <v>183</v>
      </c>
      <c r="F436" s="62">
        <v>45.8</v>
      </c>
      <c r="G436" s="42">
        <f t="shared" si="112"/>
        <v>457.6</v>
      </c>
      <c r="H436" s="43">
        <v>366</v>
      </c>
      <c r="I436" s="43">
        <v>91.6</v>
      </c>
      <c r="J436" s="42">
        <f t="shared" si="113"/>
        <v>686.4</v>
      </c>
      <c r="K436" s="43">
        <v>549</v>
      </c>
      <c r="L436" s="43">
        <v>137.39999999999998</v>
      </c>
      <c r="M436" s="42">
        <f t="shared" si="114"/>
        <v>915.09999999999991</v>
      </c>
      <c r="N436" s="43">
        <v>732</v>
      </c>
      <c r="O436" s="43">
        <v>183.09999999999997</v>
      </c>
      <c r="P436" s="55"/>
    </row>
    <row r="437" spans="1:16" ht="28.5" customHeight="1">
      <c r="A437" s="27"/>
      <c r="B437" s="28"/>
      <c r="C437" s="12" t="s">
        <v>16</v>
      </c>
      <c r="D437" s="42">
        <f t="shared" si="111"/>
        <v>795</v>
      </c>
      <c r="E437" s="62">
        <v>660</v>
      </c>
      <c r="F437" s="62">
        <v>135</v>
      </c>
      <c r="G437" s="42">
        <f t="shared" si="112"/>
        <v>1590</v>
      </c>
      <c r="H437" s="43">
        <v>1320</v>
      </c>
      <c r="I437" s="43">
        <v>270</v>
      </c>
      <c r="J437" s="42">
        <f t="shared" si="113"/>
        <v>2385</v>
      </c>
      <c r="K437" s="43">
        <v>1980</v>
      </c>
      <c r="L437" s="43">
        <v>405</v>
      </c>
      <c r="M437" s="42">
        <f t="shared" si="114"/>
        <v>3575</v>
      </c>
      <c r="N437" s="43">
        <v>2860</v>
      </c>
      <c r="O437" s="43">
        <v>715</v>
      </c>
      <c r="P437" s="55"/>
    </row>
    <row r="438" spans="1:16" ht="28.5" customHeight="1">
      <c r="A438" s="27"/>
      <c r="B438" s="28"/>
      <c r="C438" s="12" t="s">
        <v>17</v>
      </c>
      <c r="D438" s="42">
        <f t="shared" si="111"/>
        <v>175</v>
      </c>
      <c r="E438" s="62">
        <v>140</v>
      </c>
      <c r="F438" s="62">
        <v>35</v>
      </c>
      <c r="G438" s="42">
        <f t="shared" si="112"/>
        <v>200</v>
      </c>
      <c r="H438" s="43">
        <v>160</v>
      </c>
      <c r="I438" s="43">
        <v>40</v>
      </c>
      <c r="J438" s="42">
        <f t="shared" si="113"/>
        <v>375</v>
      </c>
      <c r="K438" s="43">
        <v>300</v>
      </c>
      <c r="L438" s="43">
        <v>75</v>
      </c>
      <c r="M438" s="42">
        <f t="shared" si="114"/>
        <v>400</v>
      </c>
      <c r="N438" s="43">
        <v>320</v>
      </c>
      <c r="O438" s="43">
        <v>80</v>
      </c>
      <c r="P438" s="55"/>
    </row>
    <row r="439" spans="1:16" ht="28.5" customHeight="1">
      <c r="A439" s="27"/>
      <c r="B439" s="28"/>
      <c r="C439" s="12" t="s">
        <v>47</v>
      </c>
      <c r="D439" s="42">
        <f t="shared" si="111"/>
        <v>645</v>
      </c>
      <c r="E439" s="62">
        <v>516</v>
      </c>
      <c r="F439" s="62">
        <v>129</v>
      </c>
      <c r="G439" s="42">
        <f t="shared" si="112"/>
        <v>1290</v>
      </c>
      <c r="H439" s="43">
        <v>1032</v>
      </c>
      <c r="I439" s="43">
        <v>258</v>
      </c>
      <c r="J439" s="42">
        <f t="shared" si="113"/>
        <v>1935</v>
      </c>
      <c r="K439" s="43">
        <v>1548</v>
      </c>
      <c r="L439" s="43">
        <v>387</v>
      </c>
      <c r="M439" s="42">
        <f t="shared" si="114"/>
        <v>2580</v>
      </c>
      <c r="N439" s="43">
        <v>2064</v>
      </c>
      <c r="O439" s="43">
        <v>516</v>
      </c>
      <c r="P439" s="55"/>
    </row>
    <row r="440" spans="1:16" ht="28.5" customHeight="1">
      <c r="A440" s="27"/>
      <c r="B440" s="28"/>
      <c r="C440" s="12" t="s">
        <v>18</v>
      </c>
      <c r="D440" s="42">
        <f t="shared" si="111"/>
        <v>172.79999999999998</v>
      </c>
      <c r="E440" s="62">
        <v>138.19999999999999</v>
      </c>
      <c r="F440" s="62">
        <v>34.6</v>
      </c>
      <c r="G440" s="42">
        <f t="shared" si="112"/>
        <v>345.59999999999997</v>
      </c>
      <c r="H440" s="43">
        <v>276.39999999999998</v>
      </c>
      <c r="I440" s="43">
        <v>69.2</v>
      </c>
      <c r="J440" s="42">
        <f t="shared" si="113"/>
        <v>518.4</v>
      </c>
      <c r="K440" s="43">
        <v>414.59999999999997</v>
      </c>
      <c r="L440" s="43">
        <v>103.80000000000001</v>
      </c>
      <c r="M440" s="42">
        <f t="shared" si="114"/>
        <v>691</v>
      </c>
      <c r="N440" s="43">
        <v>552.79999999999995</v>
      </c>
      <c r="O440" s="43">
        <v>138.20000000000002</v>
      </c>
      <c r="P440" s="55"/>
    </row>
    <row r="441" spans="1:16" ht="28.5" customHeight="1">
      <c r="A441" s="27"/>
      <c r="B441" s="28"/>
      <c r="C441" s="12" t="s">
        <v>19</v>
      </c>
      <c r="D441" s="42">
        <f t="shared" si="111"/>
        <v>453</v>
      </c>
      <c r="E441" s="62">
        <v>362.4</v>
      </c>
      <c r="F441" s="62">
        <v>90.6</v>
      </c>
      <c r="G441" s="42">
        <f t="shared" si="112"/>
        <v>906</v>
      </c>
      <c r="H441" s="43">
        <v>724.8</v>
      </c>
      <c r="I441" s="43">
        <v>181.2</v>
      </c>
      <c r="J441" s="42">
        <f t="shared" si="113"/>
        <v>1358.9999999999998</v>
      </c>
      <c r="K441" s="43">
        <v>1087.1999999999998</v>
      </c>
      <c r="L441" s="43">
        <v>271.79999999999995</v>
      </c>
      <c r="M441" s="42">
        <f t="shared" si="114"/>
        <v>1812</v>
      </c>
      <c r="N441" s="43">
        <v>1449.6</v>
      </c>
      <c r="O441" s="43">
        <v>362.4</v>
      </c>
      <c r="P441" s="55"/>
    </row>
    <row r="442" spans="1:16" ht="28.5" customHeight="1">
      <c r="A442" s="27"/>
      <c r="B442" s="28"/>
      <c r="C442" s="12" t="s">
        <v>20</v>
      </c>
      <c r="D442" s="42">
        <f t="shared" si="111"/>
        <v>445.5</v>
      </c>
      <c r="E442" s="62">
        <v>356.4</v>
      </c>
      <c r="F442" s="62">
        <v>89.1</v>
      </c>
      <c r="G442" s="42">
        <f t="shared" si="112"/>
        <v>891</v>
      </c>
      <c r="H442" s="43">
        <v>712.8</v>
      </c>
      <c r="I442" s="43">
        <v>178.2</v>
      </c>
      <c r="J442" s="42">
        <f t="shared" si="113"/>
        <v>1336.4999999999998</v>
      </c>
      <c r="K442" s="43">
        <v>1069.1999999999998</v>
      </c>
      <c r="L442" s="43">
        <v>267.29999999999995</v>
      </c>
      <c r="M442" s="42">
        <f t="shared" si="114"/>
        <v>1782</v>
      </c>
      <c r="N442" s="43">
        <v>1425.6</v>
      </c>
      <c r="O442" s="43">
        <v>356.4</v>
      </c>
      <c r="P442" s="55"/>
    </row>
    <row r="443" spans="1:16" ht="28.5" customHeight="1">
      <c r="A443" s="27"/>
      <c r="B443" s="28"/>
      <c r="C443" s="12" t="s">
        <v>32</v>
      </c>
      <c r="D443" s="42">
        <f t="shared" si="111"/>
        <v>25</v>
      </c>
      <c r="E443" s="62">
        <v>20</v>
      </c>
      <c r="F443" s="62">
        <v>5</v>
      </c>
      <c r="G443" s="42">
        <f t="shared" si="112"/>
        <v>50</v>
      </c>
      <c r="H443" s="43">
        <v>40</v>
      </c>
      <c r="I443" s="43">
        <v>10</v>
      </c>
      <c r="J443" s="42">
        <f t="shared" si="113"/>
        <v>75</v>
      </c>
      <c r="K443" s="43">
        <v>60</v>
      </c>
      <c r="L443" s="43">
        <v>15</v>
      </c>
      <c r="M443" s="42">
        <f t="shared" si="114"/>
        <v>100</v>
      </c>
      <c r="N443" s="43">
        <v>80</v>
      </c>
      <c r="O443" s="43">
        <v>20</v>
      </c>
      <c r="P443" s="55"/>
    </row>
    <row r="444" spans="1:16" ht="28.5" customHeight="1">
      <c r="A444" s="27"/>
      <c r="B444" s="28"/>
      <c r="C444" s="12" t="s">
        <v>125</v>
      </c>
      <c r="D444" s="42">
        <f t="shared" si="111"/>
        <v>25</v>
      </c>
      <c r="E444" s="62">
        <v>20</v>
      </c>
      <c r="F444" s="62">
        <v>5</v>
      </c>
      <c r="G444" s="42">
        <f t="shared" si="112"/>
        <v>50</v>
      </c>
      <c r="H444" s="43">
        <v>40</v>
      </c>
      <c r="I444" s="43">
        <v>10</v>
      </c>
      <c r="J444" s="42">
        <f t="shared" si="113"/>
        <v>75</v>
      </c>
      <c r="K444" s="43">
        <v>60</v>
      </c>
      <c r="L444" s="43">
        <v>15</v>
      </c>
      <c r="M444" s="42">
        <f t="shared" si="114"/>
        <v>100</v>
      </c>
      <c r="N444" s="43">
        <v>80</v>
      </c>
      <c r="O444" s="43">
        <v>20</v>
      </c>
      <c r="P444" s="55"/>
    </row>
    <row r="445" spans="1:16" ht="28.5" customHeight="1">
      <c r="A445" s="27"/>
      <c r="B445" s="28"/>
      <c r="C445" s="12" t="s">
        <v>165</v>
      </c>
      <c r="D445" s="42">
        <f t="shared" si="111"/>
        <v>700</v>
      </c>
      <c r="E445" s="62">
        <v>550</v>
      </c>
      <c r="F445" s="62">
        <v>150</v>
      </c>
      <c r="G445" s="42">
        <f t="shared" si="112"/>
        <v>1400</v>
      </c>
      <c r="H445" s="43">
        <v>1100</v>
      </c>
      <c r="I445" s="43">
        <v>300</v>
      </c>
      <c r="J445" s="42">
        <f t="shared" si="113"/>
        <v>2100</v>
      </c>
      <c r="K445" s="43">
        <v>1650</v>
      </c>
      <c r="L445" s="43">
        <v>450</v>
      </c>
      <c r="M445" s="42">
        <f t="shared" si="114"/>
        <v>2800</v>
      </c>
      <c r="N445" s="43">
        <v>2200</v>
      </c>
      <c r="O445" s="43">
        <v>600</v>
      </c>
      <c r="P445" s="55"/>
    </row>
    <row r="446" spans="1:16" ht="28.5" customHeight="1">
      <c r="A446" s="27"/>
      <c r="B446" s="28"/>
      <c r="C446" s="10" t="s">
        <v>116</v>
      </c>
      <c r="D446" s="42">
        <f t="shared" si="111"/>
        <v>183753.59999999998</v>
      </c>
      <c r="E446" s="62">
        <v>146977.79999999999</v>
      </c>
      <c r="F446" s="62">
        <v>36775.800000000003</v>
      </c>
      <c r="G446" s="42">
        <f t="shared" si="112"/>
        <v>340895.1</v>
      </c>
      <c r="H446" s="43">
        <v>272669.5</v>
      </c>
      <c r="I446" s="43">
        <v>68225.600000000006</v>
      </c>
      <c r="J446" s="42">
        <f t="shared" si="113"/>
        <v>444267.2</v>
      </c>
      <c r="K446" s="43">
        <v>355352.8</v>
      </c>
      <c r="L446" s="43">
        <v>88914.400000000009</v>
      </c>
      <c r="M446" s="42">
        <f t="shared" si="114"/>
        <v>520088.60000000003</v>
      </c>
      <c r="N446" s="43">
        <v>416111.2</v>
      </c>
      <c r="O446" s="43">
        <v>103977.40000000001</v>
      </c>
      <c r="P446" s="55"/>
    </row>
    <row r="447" spans="1:16" ht="54" customHeight="1">
      <c r="A447" s="27"/>
      <c r="B447" s="30">
        <v>11015</v>
      </c>
      <c r="C447" s="13" t="s">
        <v>138</v>
      </c>
      <c r="D447" s="79">
        <f>+E447+F447</f>
        <v>80000</v>
      </c>
      <c r="E447" s="79">
        <f>+E451</f>
        <v>0</v>
      </c>
      <c r="F447" s="79">
        <f>+F451</f>
        <v>80000</v>
      </c>
      <c r="G447" s="79">
        <f>+H447+I447</f>
        <v>80000</v>
      </c>
      <c r="H447" s="79">
        <f>+H451</f>
        <v>0</v>
      </c>
      <c r="I447" s="79">
        <f>+I451</f>
        <v>80000</v>
      </c>
      <c r="J447" s="79">
        <f>+K447+L447</f>
        <v>80000</v>
      </c>
      <c r="K447" s="79">
        <f>+K451</f>
        <v>0</v>
      </c>
      <c r="L447" s="79">
        <f>+L451</f>
        <v>80000</v>
      </c>
      <c r="M447" s="79">
        <f>+N447+O447</f>
        <v>80000</v>
      </c>
      <c r="N447" s="79">
        <f>+N451</f>
        <v>0</v>
      </c>
      <c r="O447" s="79">
        <f>+O451</f>
        <v>80000</v>
      </c>
      <c r="P447" s="55"/>
    </row>
    <row r="448" spans="1:16" ht="28.5" customHeight="1">
      <c r="A448" s="27"/>
      <c r="B448" s="28"/>
      <c r="C448" s="10" t="s">
        <v>6</v>
      </c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55"/>
    </row>
    <row r="449" spans="1:16" ht="28.5" customHeight="1">
      <c r="A449" s="27"/>
      <c r="B449" s="28"/>
      <c r="C449" s="8" t="s">
        <v>120</v>
      </c>
      <c r="D449" s="39">
        <f>+E449+F449</f>
        <v>80000</v>
      </c>
      <c r="E449" s="39">
        <f>+E447</f>
        <v>0</v>
      </c>
      <c r="F449" s="39">
        <f>+F447</f>
        <v>80000</v>
      </c>
      <c r="G449" s="39">
        <f>+H449+I449</f>
        <v>80000</v>
      </c>
      <c r="H449" s="39">
        <f>+H447</f>
        <v>0</v>
      </c>
      <c r="I449" s="39">
        <f>+I447</f>
        <v>80000</v>
      </c>
      <c r="J449" s="39">
        <f>+K449+L449</f>
        <v>80000</v>
      </c>
      <c r="K449" s="39">
        <f>+K447</f>
        <v>0</v>
      </c>
      <c r="L449" s="39">
        <f>+L447</f>
        <v>80000</v>
      </c>
      <c r="M449" s="39">
        <f>+N449+O449</f>
        <v>80000</v>
      </c>
      <c r="N449" s="39">
        <f>+N447</f>
        <v>0</v>
      </c>
      <c r="O449" s="39">
        <f>+O447</f>
        <v>80000</v>
      </c>
      <c r="P449" s="55"/>
    </row>
    <row r="450" spans="1:16" ht="28.5" customHeight="1">
      <c r="A450" s="27"/>
      <c r="B450" s="28"/>
      <c r="C450" s="10" t="s">
        <v>7</v>
      </c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55"/>
    </row>
    <row r="451" spans="1:16" ht="28.5" customHeight="1">
      <c r="A451" s="27"/>
      <c r="B451" s="28"/>
      <c r="C451" s="10" t="s">
        <v>8</v>
      </c>
      <c r="D451" s="43">
        <f>+E451+F451</f>
        <v>80000</v>
      </c>
      <c r="E451" s="43">
        <f>+E452</f>
        <v>0</v>
      </c>
      <c r="F451" s="43">
        <f>+F452</f>
        <v>80000</v>
      </c>
      <c r="G451" s="43">
        <f>+H451+I451</f>
        <v>80000</v>
      </c>
      <c r="H451" s="43">
        <f>+H452</f>
        <v>0</v>
      </c>
      <c r="I451" s="43">
        <f>+I452</f>
        <v>80000</v>
      </c>
      <c r="J451" s="43">
        <f>+K451+L451</f>
        <v>80000</v>
      </c>
      <c r="K451" s="43">
        <f>+K452</f>
        <v>0</v>
      </c>
      <c r="L451" s="43">
        <f>+L452</f>
        <v>80000</v>
      </c>
      <c r="M451" s="43">
        <f>+N451+O451</f>
        <v>80000</v>
      </c>
      <c r="N451" s="43">
        <f>+N452</f>
        <v>0</v>
      </c>
      <c r="O451" s="43">
        <f>+O452</f>
        <v>80000</v>
      </c>
      <c r="P451" s="55"/>
    </row>
    <row r="452" spans="1:16" ht="28.5" customHeight="1">
      <c r="A452" s="27"/>
      <c r="B452" s="28"/>
      <c r="C452" s="10" t="s">
        <v>116</v>
      </c>
      <c r="D452" s="43">
        <f>+E452+F452</f>
        <v>80000</v>
      </c>
      <c r="E452" s="43"/>
      <c r="F452" s="43">
        <v>80000</v>
      </c>
      <c r="G452" s="43">
        <f>+H452+I452</f>
        <v>80000</v>
      </c>
      <c r="H452" s="43">
        <v>0</v>
      </c>
      <c r="I452" s="43">
        <v>80000</v>
      </c>
      <c r="J452" s="43">
        <f>+K452+L452</f>
        <v>80000</v>
      </c>
      <c r="K452" s="43">
        <v>0</v>
      </c>
      <c r="L452" s="43">
        <v>80000</v>
      </c>
      <c r="M452" s="43">
        <f>+N452+O452</f>
        <v>80000</v>
      </c>
      <c r="N452" s="43">
        <v>0</v>
      </c>
      <c r="O452" s="43">
        <v>80000</v>
      </c>
      <c r="P452" s="55"/>
    </row>
    <row r="453" spans="1:16" ht="60.75" customHeight="1">
      <c r="A453" s="27"/>
      <c r="B453" s="30">
        <v>21003</v>
      </c>
      <c r="C453" s="11" t="s">
        <v>75</v>
      </c>
      <c r="D453" s="79">
        <f>+E453+F453</f>
        <v>44115.3</v>
      </c>
      <c r="E453" s="79">
        <f>+E457</f>
        <v>32100.6</v>
      </c>
      <c r="F453" s="79">
        <f>+F457</f>
        <v>12014.7</v>
      </c>
      <c r="G453" s="79">
        <f>+H453+I453</f>
        <v>77201.7</v>
      </c>
      <c r="H453" s="79">
        <f>+H457</f>
        <v>56176</v>
      </c>
      <c r="I453" s="79">
        <f>+I457</f>
        <v>21025.7</v>
      </c>
      <c r="J453" s="79">
        <f>+K453+L453</f>
        <v>93744.9</v>
      </c>
      <c r="K453" s="79">
        <f>+K457</f>
        <v>68213.7</v>
      </c>
      <c r="L453" s="79">
        <f>+L457</f>
        <v>25531.200000000001</v>
      </c>
      <c r="M453" s="79">
        <f>+N453+O453</f>
        <v>110288.2</v>
      </c>
      <c r="N453" s="79">
        <f>+N457</f>
        <v>80251.5</v>
      </c>
      <c r="O453" s="79">
        <f>+O457</f>
        <v>30036.7</v>
      </c>
      <c r="P453" s="55"/>
    </row>
    <row r="454" spans="1:16" ht="28.5" customHeight="1">
      <c r="A454" s="27"/>
      <c r="B454" s="28"/>
      <c r="C454" s="10" t="s">
        <v>6</v>
      </c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55"/>
    </row>
    <row r="455" spans="1:16" ht="28.5" customHeight="1">
      <c r="A455" s="27"/>
      <c r="B455" s="28"/>
      <c r="C455" s="8" t="s">
        <v>120</v>
      </c>
      <c r="D455" s="39">
        <f>+E455+F455</f>
        <v>44115.3</v>
      </c>
      <c r="E455" s="39">
        <f>+E453</f>
        <v>32100.6</v>
      </c>
      <c r="F455" s="39">
        <f>+F453</f>
        <v>12014.7</v>
      </c>
      <c r="G455" s="39">
        <f>+H455+I455</f>
        <v>77201.7</v>
      </c>
      <c r="H455" s="39">
        <f>+H453</f>
        <v>56176</v>
      </c>
      <c r="I455" s="39">
        <f>+I453</f>
        <v>21025.7</v>
      </c>
      <c r="J455" s="39">
        <f>+K455+L455</f>
        <v>93744.9</v>
      </c>
      <c r="K455" s="39">
        <f>+K453</f>
        <v>68213.7</v>
      </c>
      <c r="L455" s="39">
        <f>+L453</f>
        <v>25531.200000000001</v>
      </c>
      <c r="M455" s="39">
        <f>+N455+O455</f>
        <v>110288.2</v>
      </c>
      <c r="N455" s="39">
        <f>+N453</f>
        <v>80251.5</v>
      </c>
      <c r="O455" s="39">
        <f>+O453</f>
        <v>30036.7</v>
      </c>
      <c r="P455" s="55"/>
    </row>
    <row r="456" spans="1:16" ht="28.5" customHeight="1">
      <c r="A456" s="27"/>
      <c r="B456" s="28"/>
      <c r="C456" s="10" t="s">
        <v>7</v>
      </c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55"/>
    </row>
    <row r="457" spans="1:16" ht="28.5" customHeight="1">
      <c r="A457" s="27"/>
      <c r="B457" s="28"/>
      <c r="C457" s="10" t="s">
        <v>22</v>
      </c>
      <c r="D457" s="43">
        <f>+E457+F457</f>
        <v>44115.3</v>
      </c>
      <c r="E457" s="43">
        <f>+E458</f>
        <v>32100.6</v>
      </c>
      <c r="F457" s="43">
        <f>+F458</f>
        <v>12014.7</v>
      </c>
      <c r="G457" s="43">
        <f>+H457+I457</f>
        <v>77201.7</v>
      </c>
      <c r="H457" s="43">
        <f>+H458</f>
        <v>56176</v>
      </c>
      <c r="I457" s="43">
        <f>+I458</f>
        <v>21025.7</v>
      </c>
      <c r="J457" s="43">
        <f>+K457+L457</f>
        <v>93744.9</v>
      </c>
      <c r="K457" s="43">
        <f>+K458</f>
        <v>68213.7</v>
      </c>
      <c r="L457" s="43">
        <f>+L458</f>
        <v>25531.200000000001</v>
      </c>
      <c r="M457" s="43">
        <f>+N457+O457</f>
        <v>110288.2</v>
      </c>
      <c r="N457" s="43">
        <f>+N458</f>
        <v>80251.5</v>
      </c>
      <c r="O457" s="43">
        <f>+O458</f>
        <v>30036.7</v>
      </c>
      <c r="P457" s="55"/>
    </row>
    <row r="458" spans="1:16" ht="28.5" customHeight="1">
      <c r="A458" s="27"/>
      <c r="B458" s="28"/>
      <c r="C458" s="12" t="s">
        <v>38</v>
      </c>
      <c r="D458" s="43">
        <f>+E458+F458</f>
        <v>44115.3</v>
      </c>
      <c r="E458" s="43">
        <v>32100.6</v>
      </c>
      <c r="F458" s="43">
        <v>12014.7</v>
      </c>
      <c r="G458" s="43">
        <f>+H458+I458</f>
        <v>77201.7</v>
      </c>
      <c r="H458" s="43">
        <v>56176</v>
      </c>
      <c r="I458" s="43">
        <v>21025.7</v>
      </c>
      <c r="J458" s="43">
        <f>+K458+L458</f>
        <v>93744.9</v>
      </c>
      <c r="K458" s="43">
        <v>68213.7</v>
      </c>
      <c r="L458" s="43">
        <v>25531.200000000001</v>
      </c>
      <c r="M458" s="43">
        <f>+N458+O458</f>
        <v>110288.2</v>
      </c>
      <c r="N458" s="43">
        <v>80251.5</v>
      </c>
      <c r="O458" s="43">
        <v>30036.7</v>
      </c>
      <c r="P458" s="55"/>
    </row>
    <row r="459" spans="1:16" ht="61.5" customHeight="1">
      <c r="A459" s="27"/>
      <c r="B459" s="30">
        <v>21004</v>
      </c>
      <c r="C459" s="13" t="s">
        <v>70</v>
      </c>
      <c r="D459" s="79">
        <f>+E459+F459</f>
        <v>460000</v>
      </c>
      <c r="E459" s="79">
        <f>+E463</f>
        <v>400000</v>
      </c>
      <c r="F459" s="79">
        <f>+F463</f>
        <v>60000</v>
      </c>
      <c r="G459" s="79">
        <f>+H459+I459</f>
        <v>1100000</v>
      </c>
      <c r="H459" s="79">
        <f>+H463</f>
        <v>900000</v>
      </c>
      <c r="I459" s="79">
        <f>+I463</f>
        <v>200000</v>
      </c>
      <c r="J459" s="79">
        <f>+K459+L459</f>
        <v>1393587.0999999999</v>
      </c>
      <c r="K459" s="79">
        <f>+K463</f>
        <v>1170690.3999999999</v>
      </c>
      <c r="L459" s="79">
        <f>+L463</f>
        <v>222896.7</v>
      </c>
      <c r="M459" s="79">
        <f>+N459+O459</f>
        <v>1393587.0999999999</v>
      </c>
      <c r="N459" s="79">
        <f>+N463</f>
        <v>1170690.3999999999</v>
      </c>
      <c r="O459" s="79">
        <f>+O463</f>
        <v>222896.7</v>
      </c>
      <c r="P459" s="55"/>
    </row>
    <row r="460" spans="1:16" ht="28.5" customHeight="1">
      <c r="A460" s="27"/>
      <c r="B460" s="28"/>
      <c r="C460" s="10" t="s">
        <v>6</v>
      </c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55"/>
    </row>
    <row r="461" spans="1:16" ht="28.5" customHeight="1">
      <c r="A461" s="27"/>
      <c r="B461" s="28"/>
      <c r="C461" s="8" t="s">
        <v>120</v>
      </c>
      <c r="D461" s="39">
        <f>+E461+F461</f>
        <v>460000</v>
      </c>
      <c r="E461" s="39">
        <f>+E459</f>
        <v>400000</v>
      </c>
      <c r="F461" s="39">
        <f>+F459</f>
        <v>60000</v>
      </c>
      <c r="G461" s="39">
        <f>+H461+I461</f>
        <v>1100000</v>
      </c>
      <c r="H461" s="39">
        <f>+H459</f>
        <v>900000</v>
      </c>
      <c r="I461" s="39">
        <f>+I459</f>
        <v>200000</v>
      </c>
      <c r="J461" s="39">
        <f>+K461+L461</f>
        <v>1393587.0999999999</v>
      </c>
      <c r="K461" s="39">
        <f>+K459</f>
        <v>1170690.3999999999</v>
      </c>
      <c r="L461" s="39">
        <f>+L459</f>
        <v>222896.7</v>
      </c>
      <c r="M461" s="39">
        <f>+N461+O461</f>
        <v>1393587.0999999999</v>
      </c>
      <c r="N461" s="39">
        <f>+N459</f>
        <v>1170690.3999999999</v>
      </c>
      <c r="O461" s="39">
        <f>+O459</f>
        <v>222896.7</v>
      </c>
      <c r="P461" s="55"/>
    </row>
    <row r="462" spans="1:16" ht="28.5" customHeight="1">
      <c r="A462" s="27"/>
      <c r="B462" s="28"/>
      <c r="C462" s="10" t="s">
        <v>7</v>
      </c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55"/>
    </row>
    <row r="463" spans="1:16" ht="28.5" customHeight="1">
      <c r="A463" s="27"/>
      <c r="B463" s="28"/>
      <c r="C463" s="10" t="s">
        <v>22</v>
      </c>
      <c r="D463" s="43">
        <f>+E463+F463</f>
        <v>460000</v>
      </c>
      <c r="E463" s="43">
        <f>+E464</f>
        <v>400000</v>
      </c>
      <c r="F463" s="43">
        <f>+F464</f>
        <v>60000</v>
      </c>
      <c r="G463" s="43">
        <f>+H463+I463</f>
        <v>1100000</v>
      </c>
      <c r="H463" s="43">
        <f>+H464</f>
        <v>900000</v>
      </c>
      <c r="I463" s="43">
        <f>+I464</f>
        <v>200000</v>
      </c>
      <c r="J463" s="43">
        <f>+K463+L463</f>
        <v>1393587.0999999999</v>
      </c>
      <c r="K463" s="43">
        <f>+K464</f>
        <v>1170690.3999999999</v>
      </c>
      <c r="L463" s="43">
        <f>+L464</f>
        <v>222896.7</v>
      </c>
      <c r="M463" s="43">
        <f>+N463+O463</f>
        <v>1393587.0999999999</v>
      </c>
      <c r="N463" s="43">
        <f>+N464</f>
        <v>1170690.3999999999</v>
      </c>
      <c r="O463" s="43">
        <f>+O464</f>
        <v>222896.7</v>
      </c>
      <c r="P463" s="55"/>
    </row>
    <row r="464" spans="1:16" ht="28.5" customHeight="1">
      <c r="A464" s="27"/>
      <c r="B464" s="28"/>
      <c r="C464" s="12" t="s">
        <v>38</v>
      </c>
      <c r="D464" s="43">
        <f>+E464+F464</f>
        <v>460000</v>
      </c>
      <c r="E464" s="43">
        <v>400000</v>
      </c>
      <c r="F464" s="43">
        <v>60000</v>
      </c>
      <c r="G464" s="43">
        <f>+H464+I464</f>
        <v>1100000</v>
      </c>
      <c r="H464" s="43">
        <v>900000</v>
      </c>
      <c r="I464" s="43">
        <v>200000</v>
      </c>
      <c r="J464" s="43">
        <f>+K464+L464</f>
        <v>1393587.0999999999</v>
      </c>
      <c r="K464" s="43">
        <v>1170690.3999999999</v>
      </c>
      <c r="L464" s="43">
        <v>222896.7</v>
      </c>
      <c r="M464" s="43">
        <f>+N464+O464</f>
        <v>1393587.0999999999</v>
      </c>
      <c r="N464" s="43">
        <v>1170690.3999999999</v>
      </c>
      <c r="O464" s="43">
        <v>222896.7</v>
      </c>
      <c r="P464" s="55"/>
    </row>
    <row r="465" spans="1:16" ht="51" customHeight="1">
      <c r="A465" s="27"/>
      <c r="B465" s="30">
        <v>21006</v>
      </c>
      <c r="C465" s="11" t="s">
        <v>74</v>
      </c>
      <c r="D465" s="79">
        <f>+E465+F465</f>
        <v>60000</v>
      </c>
      <c r="E465" s="79">
        <f>+E469</f>
        <v>40000</v>
      </c>
      <c r="F465" s="79">
        <f>+F469</f>
        <v>20000</v>
      </c>
      <c r="G465" s="79">
        <f>+H465+I465</f>
        <v>60000</v>
      </c>
      <c r="H465" s="79">
        <f>+H469</f>
        <v>40000</v>
      </c>
      <c r="I465" s="79">
        <f>+I469</f>
        <v>20000</v>
      </c>
      <c r="J465" s="79">
        <f>+K465+L465</f>
        <v>2535431.1</v>
      </c>
      <c r="K465" s="79">
        <f>+K469</f>
        <v>1850864.7</v>
      </c>
      <c r="L465" s="79">
        <f>+L469</f>
        <v>684566.4</v>
      </c>
      <c r="M465" s="79">
        <f>+N465+O465</f>
        <v>2535431.1</v>
      </c>
      <c r="N465" s="79">
        <f>+N469</f>
        <v>1850864.7</v>
      </c>
      <c r="O465" s="79">
        <f>+O469</f>
        <v>684566.4</v>
      </c>
      <c r="P465" s="55"/>
    </row>
    <row r="466" spans="1:16" ht="28.5" customHeight="1">
      <c r="A466" s="27"/>
      <c r="B466" s="28"/>
      <c r="C466" s="10" t="s">
        <v>6</v>
      </c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55"/>
    </row>
    <row r="467" spans="1:16" ht="28.5" customHeight="1">
      <c r="A467" s="27"/>
      <c r="B467" s="28"/>
      <c r="C467" s="8" t="s">
        <v>120</v>
      </c>
      <c r="D467" s="39">
        <f>+E467+F467</f>
        <v>60000</v>
      </c>
      <c r="E467" s="39">
        <f>+E465</f>
        <v>40000</v>
      </c>
      <c r="F467" s="39">
        <f>+F465</f>
        <v>20000</v>
      </c>
      <c r="G467" s="39">
        <f>+H467+I467</f>
        <v>60000</v>
      </c>
      <c r="H467" s="39">
        <f>+H465</f>
        <v>40000</v>
      </c>
      <c r="I467" s="39">
        <f>+I465</f>
        <v>20000</v>
      </c>
      <c r="J467" s="39">
        <f>+K467+L467</f>
        <v>2535431.1</v>
      </c>
      <c r="K467" s="39">
        <f>+K465</f>
        <v>1850864.7</v>
      </c>
      <c r="L467" s="39">
        <f>+L465</f>
        <v>684566.4</v>
      </c>
      <c r="M467" s="39">
        <f>+N467+O467</f>
        <v>2535431.1</v>
      </c>
      <c r="N467" s="39">
        <f>+N465</f>
        <v>1850864.7</v>
      </c>
      <c r="O467" s="39">
        <f>+O465</f>
        <v>684566.4</v>
      </c>
      <c r="P467" s="55"/>
    </row>
    <row r="468" spans="1:16" ht="28.5" customHeight="1">
      <c r="A468" s="27"/>
      <c r="B468" s="28"/>
      <c r="C468" s="10" t="s">
        <v>7</v>
      </c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55"/>
    </row>
    <row r="469" spans="1:16" ht="28.5" customHeight="1">
      <c r="A469" s="27"/>
      <c r="B469" s="28"/>
      <c r="C469" s="10" t="s">
        <v>22</v>
      </c>
      <c r="D469" s="43">
        <f>+E469+F469</f>
        <v>60000</v>
      </c>
      <c r="E469" s="43">
        <f>+E470</f>
        <v>40000</v>
      </c>
      <c r="F469" s="43">
        <f>+F470</f>
        <v>20000</v>
      </c>
      <c r="G469" s="43">
        <f>+H469+I469</f>
        <v>60000</v>
      </c>
      <c r="H469" s="43">
        <f>+H470</f>
        <v>40000</v>
      </c>
      <c r="I469" s="43">
        <f>+I470</f>
        <v>20000</v>
      </c>
      <c r="J469" s="43">
        <f>+K469+L469</f>
        <v>2535431.1</v>
      </c>
      <c r="K469" s="43">
        <f>+K470</f>
        <v>1850864.7</v>
      </c>
      <c r="L469" s="43">
        <f>+L470</f>
        <v>684566.4</v>
      </c>
      <c r="M469" s="43">
        <f>+N469+O469</f>
        <v>2535431.1</v>
      </c>
      <c r="N469" s="43">
        <f>+N470</f>
        <v>1850864.7</v>
      </c>
      <c r="O469" s="43">
        <f>+O470</f>
        <v>684566.4</v>
      </c>
      <c r="P469" s="55"/>
    </row>
    <row r="470" spans="1:16" ht="28.5" customHeight="1">
      <c r="A470" s="27"/>
      <c r="B470" s="28"/>
      <c r="C470" s="12" t="s">
        <v>33</v>
      </c>
      <c r="D470" s="43">
        <f>+E470+F470</f>
        <v>60000</v>
      </c>
      <c r="E470" s="43">
        <v>40000</v>
      </c>
      <c r="F470" s="43">
        <v>20000</v>
      </c>
      <c r="G470" s="43">
        <f>+H470+I470</f>
        <v>60000</v>
      </c>
      <c r="H470" s="43">
        <v>40000</v>
      </c>
      <c r="I470" s="43">
        <v>20000</v>
      </c>
      <c r="J470" s="43">
        <f>+K470+L470</f>
        <v>2535431.1</v>
      </c>
      <c r="K470" s="43">
        <v>1850864.7</v>
      </c>
      <c r="L470" s="43">
        <v>684566.4</v>
      </c>
      <c r="M470" s="43">
        <f>+N470+O470</f>
        <v>2535431.1</v>
      </c>
      <c r="N470" s="43">
        <v>1850864.7</v>
      </c>
      <c r="O470" s="43">
        <v>684566.4</v>
      </c>
      <c r="P470" s="55"/>
    </row>
    <row r="471" spans="1:16" ht="58.5" customHeight="1">
      <c r="A471" s="27"/>
      <c r="B471" s="30">
        <v>21008</v>
      </c>
      <c r="C471" s="13" t="s">
        <v>71</v>
      </c>
      <c r="D471" s="79">
        <f>+E471+F471</f>
        <v>125000</v>
      </c>
      <c r="E471" s="79">
        <f>+E475</f>
        <v>100000</v>
      </c>
      <c r="F471" s="79">
        <f>+F475</f>
        <v>25000</v>
      </c>
      <c r="G471" s="79">
        <f>+H471+I471</f>
        <v>330000</v>
      </c>
      <c r="H471" s="79">
        <f>+H475</f>
        <v>270000</v>
      </c>
      <c r="I471" s="79">
        <f>+I475</f>
        <v>60000</v>
      </c>
      <c r="J471" s="79">
        <f>+K471+L471</f>
        <v>555000</v>
      </c>
      <c r="K471" s="79">
        <f>+K475</f>
        <v>470000</v>
      </c>
      <c r="L471" s="79">
        <f>+L475</f>
        <v>85000</v>
      </c>
      <c r="M471" s="79">
        <f>+N471+O471</f>
        <v>601534.1</v>
      </c>
      <c r="N471" s="79">
        <f>+N475</f>
        <v>501272.3</v>
      </c>
      <c r="O471" s="79">
        <f>+O475</f>
        <v>100261.8</v>
      </c>
      <c r="P471" s="55"/>
    </row>
    <row r="472" spans="1:16" ht="28.5" customHeight="1">
      <c r="A472" s="27"/>
      <c r="B472" s="28"/>
      <c r="C472" s="10" t="s">
        <v>6</v>
      </c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55"/>
    </row>
    <row r="473" spans="1:16" ht="28.5" customHeight="1">
      <c r="A473" s="27"/>
      <c r="B473" s="28"/>
      <c r="C473" s="8" t="s">
        <v>120</v>
      </c>
      <c r="D473" s="39">
        <f>+E473+F473</f>
        <v>125000</v>
      </c>
      <c r="E473" s="39">
        <f>+E471</f>
        <v>100000</v>
      </c>
      <c r="F473" s="39">
        <f>+F471</f>
        <v>25000</v>
      </c>
      <c r="G473" s="39">
        <f>+H473+I473</f>
        <v>330000</v>
      </c>
      <c r="H473" s="39">
        <f>+H471</f>
        <v>270000</v>
      </c>
      <c r="I473" s="39">
        <f>+I471</f>
        <v>60000</v>
      </c>
      <c r="J473" s="39">
        <f>+K473+L473</f>
        <v>555000</v>
      </c>
      <c r="K473" s="39">
        <f>+K471</f>
        <v>470000</v>
      </c>
      <c r="L473" s="39">
        <f>+L471</f>
        <v>85000</v>
      </c>
      <c r="M473" s="39">
        <f>+N473+O473</f>
        <v>601534.1</v>
      </c>
      <c r="N473" s="39">
        <f>+N471</f>
        <v>501272.3</v>
      </c>
      <c r="O473" s="39">
        <f>+O471</f>
        <v>100261.8</v>
      </c>
      <c r="P473" s="55"/>
    </row>
    <row r="474" spans="1:16" ht="28.5" customHeight="1">
      <c r="A474" s="27"/>
      <c r="B474" s="28"/>
      <c r="C474" s="10" t="s">
        <v>7</v>
      </c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55"/>
    </row>
    <row r="475" spans="1:16" ht="28.5" customHeight="1">
      <c r="A475" s="27"/>
      <c r="B475" s="28"/>
      <c r="C475" s="10" t="s">
        <v>22</v>
      </c>
      <c r="D475" s="43">
        <f>+E475+F475</f>
        <v>125000</v>
      </c>
      <c r="E475" s="43">
        <f>+E476</f>
        <v>100000</v>
      </c>
      <c r="F475" s="43">
        <f>+F476</f>
        <v>25000</v>
      </c>
      <c r="G475" s="43">
        <f>+H475+I475</f>
        <v>330000</v>
      </c>
      <c r="H475" s="43">
        <f>+H476</f>
        <v>270000</v>
      </c>
      <c r="I475" s="43">
        <f>+I476</f>
        <v>60000</v>
      </c>
      <c r="J475" s="43">
        <f>+K475+L475</f>
        <v>555000</v>
      </c>
      <c r="K475" s="43">
        <f>+K476</f>
        <v>470000</v>
      </c>
      <c r="L475" s="43">
        <f>+L476</f>
        <v>85000</v>
      </c>
      <c r="M475" s="43">
        <f>+N475+O475</f>
        <v>601534.1</v>
      </c>
      <c r="N475" s="43">
        <f>+N476</f>
        <v>501272.3</v>
      </c>
      <c r="O475" s="43">
        <f>+O476</f>
        <v>100261.8</v>
      </c>
      <c r="P475" s="55"/>
    </row>
    <row r="476" spans="1:16" ht="28.5" customHeight="1">
      <c r="A476" s="27"/>
      <c r="B476" s="28"/>
      <c r="C476" s="12" t="s">
        <v>33</v>
      </c>
      <c r="D476" s="43">
        <f>+E476+F476</f>
        <v>125000</v>
      </c>
      <c r="E476" s="43">
        <v>100000</v>
      </c>
      <c r="F476" s="43">
        <v>25000</v>
      </c>
      <c r="G476" s="43">
        <f>+H476+I476</f>
        <v>330000</v>
      </c>
      <c r="H476" s="43">
        <v>270000</v>
      </c>
      <c r="I476" s="43">
        <v>60000</v>
      </c>
      <c r="J476" s="43">
        <f>+K476+L476</f>
        <v>555000</v>
      </c>
      <c r="K476" s="43">
        <v>470000</v>
      </c>
      <c r="L476" s="43">
        <v>85000</v>
      </c>
      <c r="M476" s="43">
        <f>+N476+O476</f>
        <v>601534.1</v>
      </c>
      <c r="N476" s="43">
        <v>501272.3</v>
      </c>
      <c r="O476" s="43">
        <v>100261.8</v>
      </c>
      <c r="P476" s="55"/>
    </row>
    <row r="477" spans="1:16" ht="48.75" customHeight="1">
      <c r="A477" s="27"/>
      <c r="B477" s="30">
        <v>21009</v>
      </c>
      <c r="C477" s="11" t="s">
        <v>73</v>
      </c>
      <c r="D477" s="79">
        <f>+E477+F477</f>
        <v>500000</v>
      </c>
      <c r="E477" s="79">
        <f>+E481</f>
        <v>420000</v>
      </c>
      <c r="F477" s="79">
        <f>+F481</f>
        <v>80000</v>
      </c>
      <c r="G477" s="79">
        <f>+H477+I477</f>
        <v>1550000</v>
      </c>
      <c r="H477" s="79">
        <f>+H481</f>
        <v>1270000</v>
      </c>
      <c r="I477" s="79">
        <f>+I481</f>
        <v>280000</v>
      </c>
      <c r="J477" s="79">
        <f>+K477+L477</f>
        <v>2282945.2999999998</v>
      </c>
      <c r="K477" s="79">
        <f>+K481</f>
        <v>1890356.2</v>
      </c>
      <c r="L477" s="79">
        <f>+L481</f>
        <v>392589.1</v>
      </c>
      <c r="M477" s="79">
        <f>+N477+O477</f>
        <v>2282945.2999999998</v>
      </c>
      <c r="N477" s="79">
        <f>+N481</f>
        <v>1890356.2</v>
      </c>
      <c r="O477" s="79">
        <f>+O481</f>
        <v>392589.1</v>
      </c>
      <c r="P477" s="55"/>
    </row>
    <row r="478" spans="1:16" ht="28.5" customHeight="1">
      <c r="A478" s="27"/>
      <c r="B478" s="28"/>
      <c r="C478" s="10" t="s">
        <v>6</v>
      </c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55"/>
    </row>
    <row r="479" spans="1:16" ht="28.5" customHeight="1">
      <c r="A479" s="27"/>
      <c r="B479" s="28"/>
      <c r="C479" s="8" t="s">
        <v>120</v>
      </c>
      <c r="D479" s="39">
        <f>+E479+F479</f>
        <v>500000</v>
      </c>
      <c r="E479" s="39">
        <f>+E477</f>
        <v>420000</v>
      </c>
      <c r="F479" s="39">
        <f>+F477</f>
        <v>80000</v>
      </c>
      <c r="G479" s="39">
        <f>+H479+I479</f>
        <v>1550000</v>
      </c>
      <c r="H479" s="39">
        <f>+H477</f>
        <v>1270000</v>
      </c>
      <c r="I479" s="39">
        <f>+I477</f>
        <v>280000</v>
      </c>
      <c r="J479" s="39">
        <f>+K479+L479</f>
        <v>2282945.2999999998</v>
      </c>
      <c r="K479" s="39">
        <f>+K477</f>
        <v>1890356.2</v>
      </c>
      <c r="L479" s="39">
        <f>+L477</f>
        <v>392589.1</v>
      </c>
      <c r="M479" s="39">
        <f>+N479+O479</f>
        <v>2282945.2999999998</v>
      </c>
      <c r="N479" s="39">
        <f>+N477</f>
        <v>1890356.2</v>
      </c>
      <c r="O479" s="39">
        <f>+O477</f>
        <v>392589.1</v>
      </c>
      <c r="P479" s="55"/>
    </row>
    <row r="480" spans="1:16" ht="28.5" customHeight="1">
      <c r="A480" s="27"/>
      <c r="B480" s="28"/>
      <c r="C480" s="10" t="s">
        <v>7</v>
      </c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55"/>
    </row>
    <row r="481" spans="1:16" ht="28.5" customHeight="1">
      <c r="A481" s="27"/>
      <c r="B481" s="28"/>
      <c r="C481" s="10" t="s">
        <v>22</v>
      </c>
      <c r="D481" s="43">
        <f>+E481+F481</f>
        <v>500000</v>
      </c>
      <c r="E481" s="43">
        <f>+E482</f>
        <v>420000</v>
      </c>
      <c r="F481" s="43">
        <f>+F482</f>
        <v>80000</v>
      </c>
      <c r="G481" s="43">
        <f>+H481+I481</f>
        <v>1550000</v>
      </c>
      <c r="H481" s="43">
        <f>+H482</f>
        <v>1270000</v>
      </c>
      <c r="I481" s="43">
        <f>+I482</f>
        <v>280000</v>
      </c>
      <c r="J481" s="43">
        <f>+K481+L481</f>
        <v>2282945.2999999998</v>
      </c>
      <c r="K481" s="43">
        <f>+K482</f>
        <v>1890356.2</v>
      </c>
      <c r="L481" s="43">
        <f>+L482</f>
        <v>392589.1</v>
      </c>
      <c r="M481" s="43">
        <f>+N481+O481</f>
        <v>2282945.2999999998</v>
      </c>
      <c r="N481" s="43">
        <f>+N482</f>
        <v>1890356.2</v>
      </c>
      <c r="O481" s="43">
        <f>+O482</f>
        <v>392589.1</v>
      </c>
      <c r="P481" s="55"/>
    </row>
    <row r="482" spans="1:16" ht="28.5" customHeight="1">
      <c r="A482" s="27"/>
      <c r="B482" s="28"/>
      <c r="C482" s="12" t="s">
        <v>33</v>
      </c>
      <c r="D482" s="43">
        <f>+E482+F482</f>
        <v>500000</v>
      </c>
      <c r="E482" s="43">
        <v>420000</v>
      </c>
      <c r="F482" s="43">
        <v>80000</v>
      </c>
      <c r="G482" s="43">
        <f>+H482+I482</f>
        <v>1550000</v>
      </c>
      <c r="H482" s="43">
        <v>1270000</v>
      </c>
      <c r="I482" s="43">
        <v>280000</v>
      </c>
      <c r="J482" s="43">
        <f>+K482+L482</f>
        <v>2282945.2999999998</v>
      </c>
      <c r="K482" s="43">
        <v>1890356.2</v>
      </c>
      <c r="L482" s="43">
        <v>392589.1</v>
      </c>
      <c r="M482" s="43">
        <f>+N482+O482</f>
        <v>2282945.2999999998</v>
      </c>
      <c r="N482" s="43">
        <v>1890356.2</v>
      </c>
      <c r="O482" s="43">
        <v>392589.1</v>
      </c>
      <c r="P482" s="55"/>
    </row>
    <row r="483" spans="1:16" ht="45.75" customHeight="1">
      <c r="A483" s="27"/>
      <c r="B483" s="30">
        <v>21011</v>
      </c>
      <c r="C483" s="11" t="s">
        <v>72</v>
      </c>
      <c r="D483" s="79">
        <f>+E483+F483</f>
        <v>320920</v>
      </c>
      <c r="E483" s="79">
        <f>+E487</f>
        <v>250750</v>
      </c>
      <c r="F483" s="79">
        <f>+F487</f>
        <v>70170</v>
      </c>
      <c r="G483" s="79">
        <f>+H483+I483</f>
        <v>1481920</v>
      </c>
      <c r="H483" s="79">
        <f>+H487</f>
        <v>1157450</v>
      </c>
      <c r="I483" s="79">
        <f>+I487</f>
        <v>324470</v>
      </c>
      <c r="J483" s="79">
        <f>+K483+L483</f>
        <v>2535431.1</v>
      </c>
      <c r="K483" s="79">
        <f>+K487</f>
        <v>1840723</v>
      </c>
      <c r="L483" s="79">
        <f>+L487</f>
        <v>694708.1</v>
      </c>
      <c r="M483" s="79">
        <f>+N483+O483</f>
        <v>2535431.1</v>
      </c>
      <c r="N483" s="79">
        <f>+N487</f>
        <v>1840723</v>
      </c>
      <c r="O483" s="79">
        <f>+O487</f>
        <v>694708.1</v>
      </c>
      <c r="P483" s="55"/>
    </row>
    <row r="484" spans="1:16" ht="28.5" customHeight="1">
      <c r="A484" s="27"/>
      <c r="B484" s="28"/>
      <c r="C484" s="10" t="s">
        <v>6</v>
      </c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55"/>
    </row>
    <row r="485" spans="1:16" ht="28.5" customHeight="1">
      <c r="A485" s="27"/>
      <c r="B485" s="28"/>
      <c r="C485" s="8" t="s">
        <v>120</v>
      </c>
      <c r="D485" s="39">
        <f>+E485+F485</f>
        <v>320920</v>
      </c>
      <c r="E485" s="39">
        <f>+E483</f>
        <v>250750</v>
      </c>
      <c r="F485" s="39">
        <f>+F483</f>
        <v>70170</v>
      </c>
      <c r="G485" s="39">
        <f>+H485+I485</f>
        <v>1481920</v>
      </c>
      <c r="H485" s="39">
        <f>+H483</f>
        <v>1157450</v>
      </c>
      <c r="I485" s="39">
        <f>+I483</f>
        <v>324470</v>
      </c>
      <c r="J485" s="39">
        <f>+K485+L485</f>
        <v>2535431.1</v>
      </c>
      <c r="K485" s="39">
        <f>+K483</f>
        <v>1840723</v>
      </c>
      <c r="L485" s="39">
        <f>+L483</f>
        <v>694708.1</v>
      </c>
      <c r="M485" s="39">
        <f>+N485+O485</f>
        <v>2535431.1</v>
      </c>
      <c r="N485" s="39">
        <f>+N483</f>
        <v>1840723</v>
      </c>
      <c r="O485" s="39">
        <f>+O483</f>
        <v>694708.1</v>
      </c>
      <c r="P485" s="55"/>
    </row>
    <row r="486" spans="1:16" ht="28.5" customHeight="1">
      <c r="A486" s="27"/>
      <c r="B486" s="28"/>
      <c r="C486" s="10" t="s">
        <v>7</v>
      </c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55"/>
    </row>
    <row r="487" spans="1:16" ht="28.5" customHeight="1">
      <c r="A487" s="27"/>
      <c r="B487" s="28"/>
      <c r="C487" s="10" t="s">
        <v>22</v>
      </c>
      <c r="D487" s="42">
        <f>+E487+F487</f>
        <v>320920</v>
      </c>
      <c r="E487" s="42">
        <f>SUM(E488:E492)</f>
        <v>250750</v>
      </c>
      <c r="F487" s="42">
        <f>SUM(F488:F492)</f>
        <v>70170</v>
      </c>
      <c r="G487" s="42">
        <f>+H487+I487</f>
        <v>1481920</v>
      </c>
      <c r="H487" s="42">
        <f>SUM(H488:H492)</f>
        <v>1157450</v>
      </c>
      <c r="I487" s="42">
        <f>SUM(I488:I492)</f>
        <v>324470</v>
      </c>
      <c r="J487" s="42">
        <f>+K487+L487</f>
        <v>2535431.1</v>
      </c>
      <c r="K487" s="42">
        <f>SUM(K488:K492)</f>
        <v>1840723</v>
      </c>
      <c r="L487" s="42">
        <f>SUM(L488:L492)</f>
        <v>694708.1</v>
      </c>
      <c r="M487" s="42">
        <f>+N487+O487</f>
        <v>2535431.1</v>
      </c>
      <c r="N487" s="42">
        <f>SUM(N488:N492)</f>
        <v>1840723</v>
      </c>
      <c r="O487" s="42">
        <f>SUM(O488:O492)</f>
        <v>694708.1</v>
      </c>
      <c r="P487" s="55"/>
    </row>
    <row r="488" spans="1:16" ht="28.5" customHeight="1">
      <c r="A488" s="27"/>
      <c r="B488" s="28"/>
      <c r="C488" s="46" t="s">
        <v>33</v>
      </c>
      <c r="D488" s="42">
        <f t="shared" ref="D488:D492" si="115">+E488+F488</f>
        <v>300000</v>
      </c>
      <c r="E488" s="43">
        <v>250000</v>
      </c>
      <c r="F488" s="43">
        <v>50000</v>
      </c>
      <c r="G488" s="42">
        <f t="shared" ref="G488:G492" si="116">+H488+I488</f>
        <v>1250000</v>
      </c>
      <c r="H488" s="43">
        <v>1000000</v>
      </c>
      <c r="I488" s="43">
        <v>250000</v>
      </c>
      <c r="J488" s="42">
        <f t="shared" ref="J488:J492" si="117">+K488+L488</f>
        <v>2262673</v>
      </c>
      <c r="K488" s="43">
        <v>1682673</v>
      </c>
      <c r="L488" s="43">
        <v>580000</v>
      </c>
      <c r="M488" s="42">
        <f t="shared" ref="M488:M492" si="118">+N488+O488</f>
        <v>2262673</v>
      </c>
      <c r="N488" s="43">
        <v>1682673</v>
      </c>
      <c r="O488" s="43">
        <v>580000</v>
      </c>
      <c r="P488" s="55"/>
    </row>
    <row r="489" spans="1:16" ht="28.5" customHeight="1">
      <c r="A489" s="27"/>
      <c r="B489" s="28"/>
      <c r="C489" s="46" t="s">
        <v>38</v>
      </c>
      <c r="D489" s="42">
        <f t="shared" si="115"/>
        <v>20000</v>
      </c>
      <c r="E489" s="43">
        <v>0</v>
      </c>
      <c r="F489" s="43">
        <v>20000</v>
      </c>
      <c r="G489" s="42">
        <f t="shared" si="116"/>
        <v>45000</v>
      </c>
      <c r="H489" s="43">
        <v>0</v>
      </c>
      <c r="I489" s="43">
        <v>45000</v>
      </c>
      <c r="J489" s="42">
        <f t="shared" si="117"/>
        <v>75000</v>
      </c>
      <c r="K489" s="43">
        <v>0</v>
      </c>
      <c r="L489" s="43">
        <v>75000</v>
      </c>
      <c r="M489" s="42">
        <f t="shared" si="118"/>
        <v>75000</v>
      </c>
      <c r="N489" s="43">
        <v>0</v>
      </c>
      <c r="O489" s="43">
        <v>75000</v>
      </c>
      <c r="P489" s="55"/>
    </row>
    <row r="490" spans="1:16" ht="28.5" customHeight="1">
      <c r="A490" s="27"/>
      <c r="B490" s="28"/>
      <c r="C490" s="46" t="s">
        <v>133</v>
      </c>
      <c r="D490" s="42">
        <f t="shared" si="115"/>
        <v>0</v>
      </c>
      <c r="E490" s="43">
        <v>0</v>
      </c>
      <c r="F490" s="43">
        <v>0</v>
      </c>
      <c r="G490" s="42">
        <f t="shared" si="116"/>
        <v>178000</v>
      </c>
      <c r="H490" s="43">
        <v>150000</v>
      </c>
      <c r="I490" s="43">
        <v>28000</v>
      </c>
      <c r="J490" s="42">
        <f t="shared" si="117"/>
        <v>188000</v>
      </c>
      <c r="K490" s="43">
        <v>150000</v>
      </c>
      <c r="L490" s="43">
        <v>38000</v>
      </c>
      <c r="M490" s="42">
        <f t="shared" si="118"/>
        <v>188000</v>
      </c>
      <c r="N490" s="43">
        <v>150000</v>
      </c>
      <c r="O490" s="43">
        <v>38000</v>
      </c>
      <c r="P490" s="55"/>
    </row>
    <row r="491" spans="1:16" ht="28.5" customHeight="1">
      <c r="A491" s="27"/>
      <c r="B491" s="28"/>
      <c r="C491" s="46" t="s">
        <v>160</v>
      </c>
      <c r="D491" s="42">
        <f t="shared" si="115"/>
        <v>300</v>
      </c>
      <c r="E491" s="43">
        <v>250</v>
      </c>
      <c r="F491" s="43">
        <v>50</v>
      </c>
      <c r="G491" s="42">
        <f t="shared" si="116"/>
        <v>1300</v>
      </c>
      <c r="H491" s="43">
        <v>950</v>
      </c>
      <c r="I491" s="43">
        <v>350</v>
      </c>
      <c r="J491" s="42">
        <f t="shared" si="117"/>
        <v>1600</v>
      </c>
      <c r="K491" s="43">
        <v>1150</v>
      </c>
      <c r="L491" s="43">
        <v>450</v>
      </c>
      <c r="M491" s="42">
        <f t="shared" si="118"/>
        <v>1600</v>
      </c>
      <c r="N491" s="43">
        <v>1150</v>
      </c>
      <c r="O491" s="43">
        <v>450</v>
      </c>
      <c r="P491" s="55"/>
    </row>
    <row r="492" spans="1:16" ht="28.5" customHeight="1">
      <c r="A492" s="27"/>
      <c r="B492" s="28"/>
      <c r="C492" s="46" t="s">
        <v>161</v>
      </c>
      <c r="D492" s="42">
        <f t="shared" si="115"/>
        <v>620</v>
      </c>
      <c r="E492" s="43">
        <v>500</v>
      </c>
      <c r="F492" s="43">
        <v>120</v>
      </c>
      <c r="G492" s="42">
        <f t="shared" si="116"/>
        <v>7620</v>
      </c>
      <c r="H492" s="43">
        <v>6500</v>
      </c>
      <c r="I492" s="43">
        <v>1120</v>
      </c>
      <c r="J492" s="42">
        <f t="shared" si="117"/>
        <v>8158.1</v>
      </c>
      <c r="K492" s="43">
        <v>6900</v>
      </c>
      <c r="L492" s="43">
        <v>1258.0999999999999</v>
      </c>
      <c r="M492" s="42">
        <f t="shared" si="118"/>
        <v>8158.1</v>
      </c>
      <c r="N492" s="43">
        <v>6900</v>
      </c>
      <c r="O492" s="43">
        <v>1258.0999999999999</v>
      </c>
      <c r="P492" s="55"/>
    </row>
    <row r="493" spans="1:16" ht="51.75" customHeight="1">
      <c r="A493" s="27"/>
      <c r="B493" s="30">
        <v>21012</v>
      </c>
      <c r="C493" s="14" t="s">
        <v>104</v>
      </c>
      <c r="D493" s="79">
        <f>+E493+F493</f>
        <v>0</v>
      </c>
      <c r="E493" s="79">
        <f>+E497</f>
        <v>0</v>
      </c>
      <c r="F493" s="79">
        <f>+F497</f>
        <v>0</v>
      </c>
      <c r="G493" s="79">
        <f>+H493+I493</f>
        <v>0</v>
      </c>
      <c r="H493" s="79">
        <f>+H497</f>
        <v>0</v>
      </c>
      <c r="I493" s="79">
        <f>+I497</f>
        <v>0</v>
      </c>
      <c r="J493" s="79">
        <f>+K493+L493</f>
        <v>520000</v>
      </c>
      <c r="K493" s="79">
        <f>+K497</f>
        <v>360000</v>
      </c>
      <c r="L493" s="79">
        <f>+L497</f>
        <v>160000</v>
      </c>
      <c r="M493" s="79">
        <f>+N493+O493</f>
        <v>1014172.4</v>
      </c>
      <c r="N493" s="79">
        <f>+N497</f>
        <v>760629.3</v>
      </c>
      <c r="O493" s="79">
        <f>+O497</f>
        <v>253543.1</v>
      </c>
      <c r="P493" s="55"/>
    </row>
    <row r="494" spans="1:16" ht="28.5" customHeight="1">
      <c r="A494" s="27"/>
      <c r="B494" s="28"/>
      <c r="C494" s="12" t="s">
        <v>6</v>
      </c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55"/>
    </row>
    <row r="495" spans="1:16" ht="28.5" customHeight="1">
      <c r="A495" s="27"/>
      <c r="B495" s="28"/>
      <c r="C495" s="8" t="s">
        <v>120</v>
      </c>
      <c r="D495" s="39">
        <f>+E495+F495</f>
        <v>0</v>
      </c>
      <c r="E495" s="39">
        <f>+E493</f>
        <v>0</v>
      </c>
      <c r="F495" s="39">
        <f>+F493</f>
        <v>0</v>
      </c>
      <c r="G495" s="39">
        <f>+H495+I495</f>
        <v>0</v>
      </c>
      <c r="H495" s="39">
        <f>+H493</f>
        <v>0</v>
      </c>
      <c r="I495" s="39">
        <f>+I493</f>
        <v>0</v>
      </c>
      <c r="J495" s="39">
        <f>+K495+L495</f>
        <v>520000</v>
      </c>
      <c r="K495" s="39">
        <f>+K493</f>
        <v>360000</v>
      </c>
      <c r="L495" s="39">
        <f>+L493</f>
        <v>160000</v>
      </c>
      <c r="M495" s="39">
        <f>+N495+O495</f>
        <v>1014172.4</v>
      </c>
      <c r="N495" s="39">
        <f>+N493</f>
        <v>760629.3</v>
      </c>
      <c r="O495" s="39">
        <f>+O493</f>
        <v>253543.1</v>
      </c>
      <c r="P495" s="55"/>
    </row>
    <row r="496" spans="1:16" ht="28.5" customHeight="1">
      <c r="A496" s="27"/>
      <c r="B496" s="28"/>
      <c r="C496" s="12" t="s">
        <v>7</v>
      </c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55"/>
    </row>
    <row r="497" spans="1:16" ht="28.5" customHeight="1">
      <c r="A497" s="27"/>
      <c r="B497" s="28"/>
      <c r="C497" s="12" t="s">
        <v>22</v>
      </c>
      <c r="D497" s="43">
        <f>+E497+F497</f>
        <v>0</v>
      </c>
      <c r="E497" s="43">
        <f>+E498</f>
        <v>0</v>
      </c>
      <c r="F497" s="43">
        <f>+F498</f>
        <v>0</v>
      </c>
      <c r="G497" s="43">
        <f>+H497+I497</f>
        <v>0</v>
      </c>
      <c r="H497" s="43">
        <f>+H498</f>
        <v>0</v>
      </c>
      <c r="I497" s="43">
        <f>+I498</f>
        <v>0</v>
      </c>
      <c r="J497" s="43">
        <f>+K497+L497</f>
        <v>520000</v>
      </c>
      <c r="K497" s="43">
        <f>+K498</f>
        <v>360000</v>
      </c>
      <c r="L497" s="43">
        <f>+L498</f>
        <v>160000</v>
      </c>
      <c r="M497" s="43">
        <f>+N497+O497</f>
        <v>1014172.4</v>
      </c>
      <c r="N497" s="43">
        <f>+N498</f>
        <v>760629.3</v>
      </c>
      <c r="O497" s="43">
        <f>+O498</f>
        <v>253543.1</v>
      </c>
      <c r="P497" s="55"/>
    </row>
    <row r="498" spans="1:16" ht="28.5" customHeight="1">
      <c r="A498" s="27"/>
      <c r="B498" s="28"/>
      <c r="C498" s="12" t="s">
        <v>33</v>
      </c>
      <c r="D498" s="43">
        <f>+E498+F498</f>
        <v>0</v>
      </c>
      <c r="E498" s="43">
        <v>0</v>
      </c>
      <c r="F498" s="43">
        <v>0</v>
      </c>
      <c r="G498" s="43">
        <f>+H498+I498</f>
        <v>0</v>
      </c>
      <c r="H498" s="43">
        <v>0</v>
      </c>
      <c r="I498" s="43">
        <v>0</v>
      </c>
      <c r="J498" s="43">
        <f>+K498+L498</f>
        <v>520000</v>
      </c>
      <c r="K498" s="43">
        <v>360000</v>
      </c>
      <c r="L498" s="43">
        <v>160000</v>
      </c>
      <c r="M498" s="43">
        <f>+N498+O498</f>
        <v>1014172.4</v>
      </c>
      <c r="N498" s="43">
        <v>760629.3</v>
      </c>
      <c r="O498" s="43">
        <v>253543.1</v>
      </c>
      <c r="P498" s="55"/>
    </row>
    <row r="499" spans="1:16" s="3" customFormat="1" ht="73.5" customHeight="1">
      <c r="A499" s="27"/>
      <c r="B499" s="30">
        <v>21013</v>
      </c>
      <c r="C499" s="14" t="s">
        <v>110</v>
      </c>
      <c r="D499" s="79">
        <f>+E499+F499</f>
        <v>266117.10000000003</v>
      </c>
      <c r="E499" s="79">
        <f>+E503</f>
        <v>212893.7</v>
      </c>
      <c r="F499" s="79">
        <f>+F503</f>
        <v>53223.4</v>
      </c>
      <c r="G499" s="79">
        <f>+H499+I499</f>
        <v>465704.9</v>
      </c>
      <c r="H499" s="79">
        <f>+H503</f>
        <v>372564</v>
      </c>
      <c r="I499" s="79">
        <f>+I503</f>
        <v>93140.9</v>
      </c>
      <c r="J499" s="79">
        <f>+K499+L499</f>
        <v>565498.69999999995</v>
      </c>
      <c r="K499" s="79">
        <f>+K503</f>
        <v>452399.1</v>
      </c>
      <c r="L499" s="79">
        <f>+L503</f>
        <v>113099.59999999999</v>
      </c>
      <c r="M499" s="79">
        <f>+N499+O499</f>
        <v>665292.9</v>
      </c>
      <c r="N499" s="79">
        <f>+N503</f>
        <v>532234.4</v>
      </c>
      <c r="O499" s="79">
        <f>+O503</f>
        <v>133058.5</v>
      </c>
      <c r="P499" s="55"/>
    </row>
    <row r="500" spans="1:16" ht="28.5" customHeight="1">
      <c r="A500" s="27"/>
      <c r="B500" s="28"/>
      <c r="C500" s="12" t="s">
        <v>6</v>
      </c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55"/>
    </row>
    <row r="501" spans="1:16" ht="28.5" customHeight="1">
      <c r="A501" s="27"/>
      <c r="B501" s="28"/>
      <c r="C501" s="8" t="s">
        <v>120</v>
      </c>
      <c r="D501" s="39">
        <f>+E501+F501</f>
        <v>266117.10000000003</v>
      </c>
      <c r="E501" s="39">
        <f>+E499</f>
        <v>212893.7</v>
      </c>
      <c r="F501" s="39">
        <f>+F499</f>
        <v>53223.4</v>
      </c>
      <c r="G501" s="39">
        <f>+H501+I501</f>
        <v>465704.9</v>
      </c>
      <c r="H501" s="39">
        <f>+H499</f>
        <v>372564</v>
      </c>
      <c r="I501" s="39">
        <f>+I499</f>
        <v>93140.9</v>
      </c>
      <c r="J501" s="39">
        <f>+K501+L501</f>
        <v>565498.69999999995</v>
      </c>
      <c r="K501" s="39">
        <f>+K499</f>
        <v>452399.1</v>
      </c>
      <c r="L501" s="39">
        <f>+L499</f>
        <v>113099.59999999999</v>
      </c>
      <c r="M501" s="39">
        <f>+N501+O501</f>
        <v>665292.9</v>
      </c>
      <c r="N501" s="39">
        <f>+N499</f>
        <v>532234.4</v>
      </c>
      <c r="O501" s="39">
        <f>+O499</f>
        <v>133058.5</v>
      </c>
      <c r="P501" s="55"/>
    </row>
    <row r="502" spans="1:16" ht="28.5" customHeight="1">
      <c r="A502" s="27"/>
      <c r="B502" s="28"/>
      <c r="C502" s="12" t="s">
        <v>7</v>
      </c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55"/>
    </row>
    <row r="503" spans="1:16" ht="28.5" customHeight="1">
      <c r="A503" s="27"/>
      <c r="B503" s="28"/>
      <c r="C503" s="12" t="s">
        <v>22</v>
      </c>
      <c r="D503" s="43">
        <f>+E503+F503</f>
        <v>266117.10000000003</v>
      </c>
      <c r="E503" s="43">
        <f>+E504</f>
        <v>212893.7</v>
      </c>
      <c r="F503" s="43">
        <f>+F504</f>
        <v>53223.4</v>
      </c>
      <c r="G503" s="43">
        <f>+H503+I503</f>
        <v>465704.9</v>
      </c>
      <c r="H503" s="43">
        <f>+H504</f>
        <v>372564</v>
      </c>
      <c r="I503" s="43">
        <f>+I504</f>
        <v>93140.9</v>
      </c>
      <c r="J503" s="43">
        <f>+K503+L503</f>
        <v>565498.69999999995</v>
      </c>
      <c r="K503" s="43">
        <f>+K504</f>
        <v>452399.1</v>
      </c>
      <c r="L503" s="43">
        <f>+L504</f>
        <v>113099.59999999999</v>
      </c>
      <c r="M503" s="43">
        <f>+N503+O503</f>
        <v>665292.9</v>
      </c>
      <c r="N503" s="43">
        <f>+N504</f>
        <v>532234.4</v>
      </c>
      <c r="O503" s="43">
        <f>+O504</f>
        <v>133058.5</v>
      </c>
      <c r="P503" s="55"/>
    </row>
    <row r="504" spans="1:16" ht="28.5" customHeight="1">
      <c r="A504" s="27"/>
      <c r="B504" s="28"/>
      <c r="C504" s="12" t="s">
        <v>38</v>
      </c>
      <c r="D504" s="43">
        <f>+E504+F504</f>
        <v>266117.10000000003</v>
      </c>
      <c r="E504" s="43">
        <v>212893.7</v>
      </c>
      <c r="F504" s="43">
        <v>53223.4</v>
      </c>
      <c r="G504" s="43">
        <f>+H504+I504</f>
        <v>465704.9</v>
      </c>
      <c r="H504" s="43">
        <v>372564</v>
      </c>
      <c r="I504" s="43">
        <v>93140.9</v>
      </c>
      <c r="J504" s="43">
        <f>+K504+L504</f>
        <v>565498.69999999995</v>
      </c>
      <c r="K504" s="43">
        <v>452399.1</v>
      </c>
      <c r="L504" s="43">
        <v>113099.59999999999</v>
      </c>
      <c r="M504" s="43">
        <f>+N504+O504</f>
        <v>665292.9</v>
      </c>
      <c r="N504" s="43">
        <v>532234.4</v>
      </c>
      <c r="O504" s="43">
        <v>133058.5</v>
      </c>
      <c r="P504" s="55"/>
    </row>
    <row r="505" spans="1:16" ht="58.5" customHeight="1">
      <c r="A505" s="27"/>
      <c r="B505" s="28"/>
      <c r="C505" s="11" t="s">
        <v>119</v>
      </c>
      <c r="D505" s="44">
        <f>+E505+F505</f>
        <v>725263.10000000009</v>
      </c>
      <c r="E505" s="44">
        <f>+E506</f>
        <v>580210.4</v>
      </c>
      <c r="F505" s="44">
        <f>+F506</f>
        <v>145052.70000000001</v>
      </c>
      <c r="G505" s="44">
        <f>+H505+I505</f>
        <v>2298782.9000000004</v>
      </c>
      <c r="H505" s="44">
        <f>+H506</f>
        <v>1839025.9000000001</v>
      </c>
      <c r="I505" s="44">
        <f>+I506</f>
        <v>459757</v>
      </c>
      <c r="J505" s="44">
        <f>+K505+L505</f>
        <v>3365351.2</v>
      </c>
      <c r="K505" s="44">
        <f>+K506</f>
        <v>2692261.3000000003</v>
      </c>
      <c r="L505" s="44">
        <f>+L506</f>
        <v>673089.9</v>
      </c>
      <c r="M505" s="44">
        <f>+N505+O505</f>
        <v>3369072.6000000006</v>
      </c>
      <c r="N505" s="44">
        <f>+N506</f>
        <v>2695238.4000000004</v>
      </c>
      <c r="O505" s="44">
        <f>+O506</f>
        <v>673834.20000000007</v>
      </c>
      <c r="P505" s="56"/>
    </row>
    <row r="506" spans="1:16" ht="28.5" customHeight="1">
      <c r="A506" s="31">
        <v>1192</v>
      </c>
      <c r="B506" s="28"/>
      <c r="C506" s="13" t="s">
        <v>60</v>
      </c>
      <c r="D506" s="43">
        <f>+E506+F506</f>
        <v>725263.10000000009</v>
      </c>
      <c r="E506" s="43">
        <f>+E508+E534</f>
        <v>580210.4</v>
      </c>
      <c r="F506" s="43">
        <f>+F508+F534</f>
        <v>145052.70000000001</v>
      </c>
      <c r="G506" s="43">
        <f>+H506+I506</f>
        <v>2298782.9000000004</v>
      </c>
      <c r="H506" s="43">
        <f>+H508+H534</f>
        <v>1839025.9000000001</v>
      </c>
      <c r="I506" s="43">
        <f>+I508+I534</f>
        <v>459757</v>
      </c>
      <c r="J506" s="43">
        <f>+K506+L506</f>
        <v>3365351.2</v>
      </c>
      <c r="K506" s="43">
        <f>+K508+K534</f>
        <v>2692261.3000000003</v>
      </c>
      <c r="L506" s="43">
        <f>+L508+L534</f>
        <v>673089.9</v>
      </c>
      <c r="M506" s="43">
        <f>+N506+O506</f>
        <v>3369072.6000000006</v>
      </c>
      <c r="N506" s="43">
        <f>+N508+N534</f>
        <v>2695238.4000000004</v>
      </c>
      <c r="O506" s="43">
        <f>+O508+O534</f>
        <v>673834.20000000007</v>
      </c>
      <c r="P506" s="55"/>
    </row>
    <row r="507" spans="1:16" ht="28.5" customHeight="1">
      <c r="A507" s="27"/>
      <c r="B507" s="28"/>
      <c r="C507" s="10" t="s">
        <v>5</v>
      </c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55"/>
    </row>
    <row r="508" spans="1:16" ht="40.5" customHeight="1">
      <c r="A508" s="27"/>
      <c r="B508" s="30">
        <v>11011</v>
      </c>
      <c r="C508" s="13" t="s">
        <v>61</v>
      </c>
      <c r="D508" s="79">
        <f>+E508+F508</f>
        <v>106862</v>
      </c>
      <c r="E508" s="79">
        <f>+E512</f>
        <v>85489.5</v>
      </c>
      <c r="F508" s="79">
        <f>+F512</f>
        <v>21372.5</v>
      </c>
      <c r="G508" s="79">
        <f>+H508+I508</f>
        <v>424944.4</v>
      </c>
      <c r="H508" s="79">
        <f>+H512</f>
        <v>339955.10000000003</v>
      </c>
      <c r="I508" s="79">
        <f>+I512</f>
        <v>84989.3</v>
      </c>
      <c r="J508" s="79">
        <f>+K508+L508</f>
        <v>545211.6</v>
      </c>
      <c r="K508" s="79">
        <f>+K512</f>
        <v>436149.5</v>
      </c>
      <c r="L508" s="79">
        <f>+L512</f>
        <v>109062.1</v>
      </c>
      <c r="M508" s="79">
        <f>+N508+O508</f>
        <v>548933</v>
      </c>
      <c r="N508" s="79">
        <f>+N512</f>
        <v>439126.6</v>
      </c>
      <c r="O508" s="79">
        <f>+O512</f>
        <v>109806.39999999999</v>
      </c>
      <c r="P508" s="55"/>
    </row>
    <row r="509" spans="1:16" ht="28.5" customHeight="1">
      <c r="A509" s="27"/>
      <c r="B509" s="28"/>
      <c r="C509" s="10" t="s">
        <v>6</v>
      </c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55"/>
    </row>
    <row r="510" spans="1:16" ht="28.5" customHeight="1">
      <c r="A510" s="27"/>
      <c r="B510" s="28"/>
      <c r="C510" s="8" t="s">
        <v>122</v>
      </c>
      <c r="D510" s="39">
        <f>+E510+F510</f>
        <v>106862</v>
      </c>
      <c r="E510" s="39">
        <f>+E508</f>
        <v>85489.5</v>
      </c>
      <c r="F510" s="39">
        <f>+F508</f>
        <v>21372.5</v>
      </c>
      <c r="G510" s="39">
        <f>+H510+I510</f>
        <v>424944.4</v>
      </c>
      <c r="H510" s="39">
        <f>+H508</f>
        <v>339955.10000000003</v>
      </c>
      <c r="I510" s="39">
        <f>+I508</f>
        <v>84989.3</v>
      </c>
      <c r="J510" s="39">
        <f>+K510+L510</f>
        <v>545211.6</v>
      </c>
      <c r="K510" s="39">
        <f>+K508</f>
        <v>436149.5</v>
      </c>
      <c r="L510" s="39">
        <f>+L508</f>
        <v>109062.1</v>
      </c>
      <c r="M510" s="39">
        <f>+N510+O510</f>
        <v>548933</v>
      </c>
      <c r="N510" s="39">
        <f>+N508</f>
        <v>439126.6</v>
      </c>
      <c r="O510" s="39">
        <f>+O508</f>
        <v>109806.39999999999</v>
      </c>
      <c r="P510" s="55"/>
    </row>
    <row r="511" spans="1:16" ht="28.5" customHeight="1">
      <c r="A511" s="27"/>
      <c r="B511" s="28"/>
      <c r="C511" s="10" t="s">
        <v>7</v>
      </c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55"/>
    </row>
    <row r="512" spans="1:16" ht="28.5" customHeight="1">
      <c r="A512" s="27"/>
      <c r="B512" s="28"/>
      <c r="C512" s="10" t="s">
        <v>8</v>
      </c>
      <c r="D512" s="42">
        <f>+E512+F512</f>
        <v>106862</v>
      </c>
      <c r="E512" s="42">
        <f>SUM(E513:E533)</f>
        <v>85489.5</v>
      </c>
      <c r="F512" s="42">
        <f>SUM(F513:F533)</f>
        <v>21372.5</v>
      </c>
      <c r="G512" s="42">
        <f>+H512+I512</f>
        <v>424944.4</v>
      </c>
      <c r="H512" s="42">
        <f>SUM(H513:H533)</f>
        <v>339955.10000000003</v>
      </c>
      <c r="I512" s="42">
        <f>SUM(I513:I533)</f>
        <v>84989.3</v>
      </c>
      <c r="J512" s="42">
        <f>+K512+L512</f>
        <v>545211.6</v>
      </c>
      <c r="K512" s="42">
        <f>SUM(K513:K533)</f>
        <v>436149.5</v>
      </c>
      <c r="L512" s="42">
        <f>SUM(L513:L533)</f>
        <v>109062.1</v>
      </c>
      <c r="M512" s="42">
        <f>+N512+O512</f>
        <v>548933</v>
      </c>
      <c r="N512" s="42">
        <f>SUM(N513:N533)</f>
        <v>439126.6</v>
      </c>
      <c r="O512" s="42">
        <f>SUM(O513:O533)</f>
        <v>109806.39999999999</v>
      </c>
      <c r="P512" s="55"/>
    </row>
    <row r="513" spans="1:16" ht="28.5" customHeight="1">
      <c r="A513" s="27"/>
      <c r="B513" s="28"/>
      <c r="C513" s="12" t="s">
        <v>9</v>
      </c>
      <c r="D513" s="42">
        <f t="shared" ref="D513:D533" si="119">+E513+F513</f>
        <v>36952.6</v>
      </c>
      <c r="E513" s="43">
        <v>29562.1</v>
      </c>
      <c r="F513" s="43">
        <v>7390.5</v>
      </c>
      <c r="G513" s="42">
        <f t="shared" ref="G513:G533" si="120">+H513+I513</f>
        <v>73905.2</v>
      </c>
      <c r="H513" s="43">
        <v>59124.2</v>
      </c>
      <c r="I513" s="43">
        <v>14781</v>
      </c>
      <c r="J513" s="42">
        <f t="shared" ref="J513:J533" si="121">+K513+L513</f>
        <v>110857.79999999999</v>
      </c>
      <c r="K513" s="43">
        <v>88686.299999999988</v>
      </c>
      <c r="L513" s="43">
        <v>22171.5</v>
      </c>
      <c r="M513" s="42">
        <f t="shared" ref="M513:M533" si="122">+N513+O513</f>
        <v>110857.79999999999</v>
      </c>
      <c r="N513" s="43">
        <v>88686.299999999988</v>
      </c>
      <c r="O513" s="43">
        <v>22171.5</v>
      </c>
      <c r="P513" s="55"/>
    </row>
    <row r="514" spans="1:16" ht="28.5" customHeight="1">
      <c r="A514" s="27"/>
      <c r="B514" s="28"/>
      <c r="C514" s="12" t="s">
        <v>27</v>
      </c>
      <c r="D514" s="42">
        <f t="shared" si="119"/>
        <v>1267</v>
      </c>
      <c r="E514" s="43">
        <v>1013.6</v>
      </c>
      <c r="F514" s="43">
        <v>253.4</v>
      </c>
      <c r="G514" s="42">
        <f t="shared" si="120"/>
        <v>2534</v>
      </c>
      <c r="H514" s="43">
        <v>2027.2</v>
      </c>
      <c r="I514" s="43">
        <v>506.8</v>
      </c>
      <c r="J514" s="42">
        <f t="shared" si="121"/>
        <v>3801</v>
      </c>
      <c r="K514" s="43">
        <v>3040.8</v>
      </c>
      <c r="L514" s="43">
        <v>760.2</v>
      </c>
      <c r="M514" s="42">
        <f t="shared" si="122"/>
        <v>3801</v>
      </c>
      <c r="N514" s="43">
        <v>3040.8</v>
      </c>
      <c r="O514" s="43">
        <v>760.2</v>
      </c>
      <c r="P514" s="55"/>
    </row>
    <row r="515" spans="1:16" ht="28.5" customHeight="1">
      <c r="A515" s="27"/>
      <c r="B515" s="28"/>
      <c r="C515" s="12" t="s">
        <v>28</v>
      </c>
      <c r="D515" s="42">
        <f t="shared" si="119"/>
        <v>47.5</v>
      </c>
      <c r="E515" s="43">
        <v>38</v>
      </c>
      <c r="F515" s="43">
        <v>9.5</v>
      </c>
      <c r="G515" s="42">
        <f t="shared" si="120"/>
        <v>95</v>
      </c>
      <c r="H515" s="43">
        <v>76</v>
      </c>
      <c r="I515" s="43">
        <v>19</v>
      </c>
      <c r="J515" s="42">
        <f t="shared" si="121"/>
        <v>142.5</v>
      </c>
      <c r="K515" s="43">
        <v>114</v>
      </c>
      <c r="L515" s="43">
        <v>28.5</v>
      </c>
      <c r="M515" s="42">
        <f t="shared" si="122"/>
        <v>142.5</v>
      </c>
      <c r="N515" s="43">
        <v>114</v>
      </c>
      <c r="O515" s="43">
        <v>28.5</v>
      </c>
      <c r="P515" s="55"/>
    </row>
    <row r="516" spans="1:16" ht="28.5" customHeight="1">
      <c r="A516" s="27"/>
      <c r="B516" s="28"/>
      <c r="C516" s="12" t="s">
        <v>10</v>
      </c>
      <c r="D516" s="42">
        <f t="shared" si="119"/>
        <v>331.79999999999995</v>
      </c>
      <c r="E516" s="43">
        <v>265.39999999999998</v>
      </c>
      <c r="F516" s="43">
        <v>66.400000000000006</v>
      </c>
      <c r="G516" s="42">
        <f t="shared" si="120"/>
        <v>663.5</v>
      </c>
      <c r="H516" s="43">
        <v>530.79999999999995</v>
      </c>
      <c r="I516" s="43">
        <v>132.69999999999999</v>
      </c>
      <c r="J516" s="42">
        <f t="shared" si="121"/>
        <v>995.19999999999993</v>
      </c>
      <c r="K516" s="43">
        <v>796.19999999999993</v>
      </c>
      <c r="L516" s="43">
        <v>199</v>
      </c>
      <c r="M516" s="42">
        <f t="shared" si="122"/>
        <v>995.19999999999993</v>
      </c>
      <c r="N516" s="43">
        <v>796.19999999999993</v>
      </c>
      <c r="O516" s="43">
        <v>199</v>
      </c>
      <c r="P516" s="55"/>
    </row>
    <row r="517" spans="1:16" ht="28.5" customHeight="1">
      <c r="A517" s="27"/>
      <c r="B517" s="28"/>
      <c r="C517" s="12" t="s">
        <v>11</v>
      </c>
      <c r="D517" s="42">
        <f t="shared" si="119"/>
        <v>3119.5</v>
      </c>
      <c r="E517" s="43">
        <v>2495.6</v>
      </c>
      <c r="F517" s="43">
        <v>623.9</v>
      </c>
      <c r="G517" s="42">
        <f t="shared" si="120"/>
        <v>3119.5</v>
      </c>
      <c r="H517" s="43">
        <v>2495.6</v>
      </c>
      <c r="I517" s="43">
        <v>623.9</v>
      </c>
      <c r="J517" s="42">
        <f t="shared" si="121"/>
        <v>3119.5</v>
      </c>
      <c r="K517" s="43">
        <v>2495.6</v>
      </c>
      <c r="L517" s="43">
        <v>623.9</v>
      </c>
      <c r="M517" s="42">
        <f t="shared" si="122"/>
        <v>3119.5</v>
      </c>
      <c r="N517" s="43">
        <v>2495.6</v>
      </c>
      <c r="O517" s="43">
        <v>623.9</v>
      </c>
      <c r="P517" s="55"/>
    </row>
    <row r="518" spans="1:16" ht="28.5" customHeight="1">
      <c r="A518" s="27"/>
      <c r="B518" s="28"/>
      <c r="C518" s="12" t="s">
        <v>12</v>
      </c>
      <c r="D518" s="42">
        <f t="shared" si="119"/>
        <v>317.39999999999998</v>
      </c>
      <c r="E518" s="43">
        <v>253.9</v>
      </c>
      <c r="F518" s="43">
        <v>63.5</v>
      </c>
      <c r="G518" s="42">
        <f t="shared" si="120"/>
        <v>634.79999999999995</v>
      </c>
      <c r="H518" s="43">
        <v>507.8</v>
      </c>
      <c r="I518" s="43">
        <v>127</v>
      </c>
      <c r="J518" s="42">
        <f t="shared" si="121"/>
        <v>952.2</v>
      </c>
      <c r="K518" s="43">
        <v>761.7</v>
      </c>
      <c r="L518" s="43">
        <v>190.5</v>
      </c>
      <c r="M518" s="42">
        <f t="shared" si="122"/>
        <v>952.2</v>
      </c>
      <c r="N518" s="43">
        <v>761.7</v>
      </c>
      <c r="O518" s="43">
        <v>190.5</v>
      </c>
      <c r="P518" s="55"/>
    </row>
    <row r="519" spans="1:16" ht="28.5" customHeight="1">
      <c r="A519" s="27"/>
      <c r="B519" s="28"/>
      <c r="C519" s="12" t="s">
        <v>30</v>
      </c>
      <c r="D519" s="42">
        <f t="shared" si="119"/>
        <v>1906.6</v>
      </c>
      <c r="E519" s="43">
        <v>1525.3</v>
      </c>
      <c r="F519" s="43">
        <v>381.3</v>
      </c>
      <c r="G519" s="42">
        <f t="shared" si="120"/>
        <v>3813.2</v>
      </c>
      <c r="H519" s="43">
        <v>3050.6</v>
      </c>
      <c r="I519" s="43">
        <v>762.6</v>
      </c>
      <c r="J519" s="42">
        <f t="shared" si="121"/>
        <v>5719.7999999999993</v>
      </c>
      <c r="K519" s="43">
        <v>4575.8999999999996</v>
      </c>
      <c r="L519" s="43">
        <v>1143.9000000000001</v>
      </c>
      <c r="M519" s="42">
        <f t="shared" si="122"/>
        <v>5719.7999999999993</v>
      </c>
      <c r="N519" s="43">
        <v>4575.8999999999996</v>
      </c>
      <c r="O519" s="43">
        <v>1143.9000000000001</v>
      </c>
      <c r="P519" s="55"/>
    </row>
    <row r="520" spans="1:16" ht="28.5" customHeight="1">
      <c r="A520" s="27"/>
      <c r="B520" s="28"/>
      <c r="C520" s="12" t="s">
        <v>13</v>
      </c>
      <c r="D520" s="42">
        <f t="shared" si="119"/>
        <v>267.8</v>
      </c>
      <c r="E520" s="43">
        <v>214.20000000000002</v>
      </c>
      <c r="F520" s="43">
        <v>53.6</v>
      </c>
      <c r="G520" s="42">
        <f t="shared" si="120"/>
        <v>535.6</v>
      </c>
      <c r="H520" s="43">
        <v>428.40000000000003</v>
      </c>
      <c r="I520" s="43">
        <v>107.2</v>
      </c>
      <c r="J520" s="42">
        <f t="shared" si="121"/>
        <v>803.40000000000009</v>
      </c>
      <c r="K520" s="43">
        <v>642.6</v>
      </c>
      <c r="L520" s="43">
        <v>160.80000000000001</v>
      </c>
      <c r="M520" s="42">
        <f t="shared" si="122"/>
        <v>803.40000000000009</v>
      </c>
      <c r="N520" s="43">
        <v>642.6</v>
      </c>
      <c r="O520" s="43">
        <v>160.80000000000001</v>
      </c>
      <c r="P520" s="55"/>
    </row>
    <row r="521" spans="1:16" ht="28.5" customHeight="1">
      <c r="A521" s="27"/>
      <c r="B521" s="28"/>
      <c r="C521" s="12" t="s">
        <v>14</v>
      </c>
      <c r="D521" s="42">
        <f t="shared" si="119"/>
        <v>53.400000000000006</v>
      </c>
      <c r="E521" s="43">
        <v>42.7</v>
      </c>
      <c r="F521" s="43">
        <v>10.7</v>
      </c>
      <c r="G521" s="42">
        <f t="shared" si="120"/>
        <v>106.80000000000001</v>
      </c>
      <c r="H521" s="43">
        <v>85.4</v>
      </c>
      <c r="I521" s="43">
        <v>21.4</v>
      </c>
      <c r="J521" s="42">
        <f t="shared" si="121"/>
        <v>160.20000000000002</v>
      </c>
      <c r="K521" s="43">
        <v>128.10000000000002</v>
      </c>
      <c r="L521" s="43">
        <v>32.099999999999994</v>
      </c>
      <c r="M521" s="42">
        <f t="shared" si="122"/>
        <v>160.20000000000002</v>
      </c>
      <c r="N521" s="43">
        <v>128.10000000000002</v>
      </c>
      <c r="O521" s="43">
        <v>32.099999999999994</v>
      </c>
      <c r="P521" s="55"/>
    </row>
    <row r="522" spans="1:16" ht="28.5" customHeight="1">
      <c r="A522" s="27"/>
      <c r="B522" s="28"/>
      <c r="C522" s="12" t="s">
        <v>15</v>
      </c>
      <c r="D522" s="42">
        <f t="shared" si="119"/>
        <v>33.4</v>
      </c>
      <c r="E522" s="43">
        <v>26.7</v>
      </c>
      <c r="F522" s="43">
        <v>6.7</v>
      </c>
      <c r="G522" s="42">
        <f t="shared" si="120"/>
        <v>66.8</v>
      </c>
      <c r="H522" s="43">
        <v>53.4</v>
      </c>
      <c r="I522" s="43">
        <v>13.4</v>
      </c>
      <c r="J522" s="42">
        <f t="shared" si="121"/>
        <v>100.19999999999999</v>
      </c>
      <c r="K522" s="43">
        <v>80.099999999999994</v>
      </c>
      <c r="L522" s="43">
        <v>20.100000000000001</v>
      </c>
      <c r="M522" s="42">
        <f t="shared" si="122"/>
        <v>100.19999999999999</v>
      </c>
      <c r="N522" s="43">
        <v>80.099999999999994</v>
      </c>
      <c r="O522" s="43">
        <v>20.100000000000001</v>
      </c>
      <c r="P522" s="55"/>
    </row>
    <row r="523" spans="1:16" ht="28.5" customHeight="1">
      <c r="A523" s="27"/>
      <c r="B523" s="28"/>
      <c r="C523" s="12" t="s">
        <v>16</v>
      </c>
      <c r="D523" s="42">
        <f t="shared" si="119"/>
        <v>0</v>
      </c>
      <c r="E523" s="43">
        <v>0</v>
      </c>
      <c r="F523" s="43">
        <v>0</v>
      </c>
      <c r="G523" s="42">
        <f t="shared" si="120"/>
        <v>4093.8</v>
      </c>
      <c r="H523" s="43">
        <v>3275</v>
      </c>
      <c r="I523" s="43">
        <v>818.8</v>
      </c>
      <c r="J523" s="42">
        <f t="shared" si="121"/>
        <v>4093.8</v>
      </c>
      <c r="K523" s="43">
        <v>3275</v>
      </c>
      <c r="L523" s="43">
        <v>818.8</v>
      </c>
      <c r="M523" s="42">
        <f t="shared" si="122"/>
        <v>7815.2000000000007</v>
      </c>
      <c r="N523" s="43">
        <v>6252.1</v>
      </c>
      <c r="O523" s="43">
        <v>1563.1</v>
      </c>
      <c r="P523" s="55"/>
    </row>
    <row r="524" spans="1:16" ht="28.5" customHeight="1">
      <c r="A524" s="27"/>
      <c r="B524" s="28"/>
      <c r="C524" s="12" t="s">
        <v>17</v>
      </c>
      <c r="D524" s="42">
        <f t="shared" si="119"/>
        <v>30</v>
      </c>
      <c r="E524" s="43">
        <v>24</v>
      </c>
      <c r="F524" s="43">
        <v>6</v>
      </c>
      <c r="G524" s="42">
        <f t="shared" si="120"/>
        <v>60</v>
      </c>
      <c r="H524" s="43">
        <v>48</v>
      </c>
      <c r="I524" s="43">
        <v>12</v>
      </c>
      <c r="J524" s="42">
        <f t="shared" si="121"/>
        <v>90</v>
      </c>
      <c r="K524" s="43">
        <v>72</v>
      </c>
      <c r="L524" s="43">
        <v>18</v>
      </c>
      <c r="M524" s="42">
        <f t="shared" si="122"/>
        <v>90</v>
      </c>
      <c r="N524" s="43">
        <v>72</v>
      </c>
      <c r="O524" s="43">
        <v>18</v>
      </c>
      <c r="P524" s="55"/>
    </row>
    <row r="525" spans="1:16" ht="28.5" customHeight="1">
      <c r="A525" s="27"/>
      <c r="B525" s="28"/>
      <c r="C525" s="12" t="s">
        <v>47</v>
      </c>
      <c r="D525" s="42">
        <f t="shared" si="119"/>
        <v>2181.1999999999998</v>
      </c>
      <c r="E525" s="43">
        <v>1745</v>
      </c>
      <c r="F525" s="43">
        <v>436.2</v>
      </c>
      <c r="G525" s="42">
        <f t="shared" si="120"/>
        <v>4482.2</v>
      </c>
      <c r="H525" s="43">
        <v>3586</v>
      </c>
      <c r="I525" s="43">
        <v>896.2</v>
      </c>
      <c r="J525" s="42">
        <f t="shared" si="121"/>
        <v>5223.3999999999996</v>
      </c>
      <c r="K525" s="43">
        <v>4179</v>
      </c>
      <c r="L525" s="43">
        <v>1044.4000000000001</v>
      </c>
      <c r="M525" s="42">
        <f t="shared" si="122"/>
        <v>5223.3999999999996</v>
      </c>
      <c r="N525" s="43">
        <v>4179</v>
      </c>
      <c r="O525" s="43">
        <v>1044.4000000000001</v>
      </c>
      <c r="P525" s="55"/>
    </row>
    <row r="526" spans="1:16" ht="28.5" customHeight="1">
      <c r="A526" s="27"/>
      <c r="B526" s="28"/>
      <c r="C526" s="12" t="s">
        <v>31</v>
      </c>
      <c r="D526" s="42">
        <f t="shared" si="119"/>
        <v>47.4</v>
      </c>
      <c r="E526" s="43">
        <v>37.9</v>
      </c>
      <c r="F526" s="43">
        <v>9.5</v>
      </c>
      <c r="G526" s="42">
        <f t="shared" si="120"/>
        <v>94.8</v>
      </c>
      <c r="H526" s="43">
        <v>75.8</v>
      </c>
      <c r="I526" s="43">
        <v>19</v>
      </c>
      <c r="J526" s="42">
        <f t="shared" si="121"/>
        <v>142.19999999999999</v>
      </c>
      <c r="K526" s="43">
        <v>113.69999999999999</v>
      </c>
      <c r="L526" s="43">
        <v>28.5</v>
      </c>
      <c r="M526" s="42">
        <f t="shared" si="122"/>
        <v>142.19999999999999</v>
      </c>
      <c r="N526" s="43">
        <v>113.69999999999999</v>
      </c>
      <c r="O526" s="43">
        <v>28.5</v>
      </c>
      <c r="P526" s="55"/>
    </row>
    <row r="527" spans="1:16" ht="28.5" customHeight="1">
      <c r="A527" s="27"/>
      <c r="B527" s="28"/>
      <c r="C527" s="12" t="s">
        <v>18</v>
      </c>
      <c r="D527" s="42">
        <f t="shared" si="119"/>
        <v>525.29999999999995</v>
      </c>
      <c r="E527" s="43">
        <v>420.2</v>
      </c>
      <c r="F527" s="43">
        <v>105.1</v>
      </c>
      <c r="G527" s="42">
        <f t="shared" si="120"/>
        <v>1050.5999999999999</v>
      </c>
      <c r="H527" s="43">
        <v>840.4</v>
      </c>
      <c r="I527" s="43">
        <v>210.2</v>
      </c>
      <c r="J527" s="42">
        <f t="shared" si="121"/>
        <v>1575.8999999999999</v>
      </c>
      <c r="K527" s="43">
        <v>1260.5999999999999</v>
      </c>
      <c r="L527" s="43">
        <v>315.29999999999995</v>
      </c>
      <c r="M527" s="42">
        <f t="shared" si="122"/>
        <v>1575.8999999999999</v>
      </c>
      <c r="N527" s="43">
        <v>1260.5999999999999</v>
      </c>
      <c r="O527" s="43">
        <v>315.29999999999995</v>
      </c>
      <c r="P527" s="55"/>
    </row>
    <row r="528" spans="1:16" ht="28.5" customHeight="1">
      <c r="A528" s="27"/>
      <c r="B528" s="28"/>
      <c r="C528" s="12" t="s">
        <v>19</v>
      </c>
      <c r="D528" s="42">
        <f t="shared" si="119"/>
        <v>764.5</v>
      </c>
      <c r="E528" s="43">
        <v>611.6</v>
      </c>
      <c r="F528" s="43">
        <v>152.9</v>
      </c>
      <c r="G528" s="42">
        <f t="shared" si="120"/>
        <v>1529</v>
      </c>
      <c r="H528" s="43">
        <v>1223.2</v>
      </c>
      <c r="I528" s="43">
        <v>305.8</v>
      </c>
      <c r="J528" s="42">
        <f t="shared" si="121"/>
        <v>2293.5</v>
      </c>
      <c r="K528" s="43">
        <v>1834.8000000000002</v>
      </c>
      <c r="L528" s="43">
        <v>458.70000000000005</v>
      </c>
      <c r="M528" s="42">
        <f t="shared" si="122"/>
        <v>2293.5</v>
      </c>
      <c r="N528" s="43">
        <v>1834.8000000000002</v>
      </c>
      <c r="O528" s="43">
        <v>458.70000000000005</v>
      </c>
      <c r="P528" s="55"/>
    </row>
    <row r="529" spans="1:16" ht="28.5" customHeight="1">
      <c r="A529" s="27"/>
      <c r="B529" s="28"/>
      <c r="C529" s="12" t="s">
        <v>20</v>
      </c>
      <c r="D529" s="42">
        <f t="shared" si="119"/>
        <v>1334.6999999999998</v>
      </c>
      <c r="E529" s="43">
        <v>1067.8</v>
      </c>
      <c r="F529" s="43">
        <v>266.89999999999998</v>
      </c>
      <c r="G529" s="42">
        <f t="shared" si="120"/>
        <v>2669.3999999999996</v>
      </c>
      <c r="H529" s="43">
        <v>2135.6</v>
      </c>
      <c r="I529" s="43">
        <v>533.79999999999995</v>
      </c>
      <c r="J529" s="42">
        <f t="shared" si="121"/>
        <v>4004.0999999999995</v>
      </c>
      <c r="K529" s="43">
        <v>3203.3999999999996</v>
      </c>
      <c r="L529" s="43">
        <v>800.69999999999993</v>
      </c>
      <c r="M529" s="42">
        <f t="shared" si="122"/>
        <v>4004.0999999999995</v>
      </c>
      <c r="N529" s="43">
        <v>3203.3999999999996</v>
      </c>
      <c r="O529" s="43">
        <v>800.69999999999993</v>
      </c>
      <c r="P529" s="55"/>
    </row>
    <row r="530" spans="1:16" ht="28.5" customHeight="1">
      <c r="A530" s="27"/>
      <c r="B530" s="28"/>
      <c r="C530" s="12" t="s">
        <v>32</v>
      </c>
      <c r="D530" s="42">
        <f t="shared" si="119"/>
        <v>90.000000000000014</v>
      </c>
      <c r="E530" s="43">
        <v>72.000000000000014</v>
      </c>
      <c r="F530" s="43">
        <v>18.000000000000004</v>
      </c>
      <c r="G530" s="42">
        <f t="shared" si="120"/>
        <v>180.00000000000003</v>
      </c>
      <c r="H530" s="43">
        <v>144.00000000000003</v>
      </c>
      <c r="I530" s="43">
        <v>36.000000000000007</v>
      </c>
      <c r="J530" s="42">
        <f t="shared" si="121"/>
        <v>270.00000000000006</v>
      </c>
      <c r="K530" s="43">
        <v>216.00000000000006</v>
      </c>
      <c r="L530" s="43">
        <v>54.000000000000014</v>
      </c>
      <c r="M530" s="42">
        <f t="shared" si="122"/>
        <v>270.00000000000006</v>
      </c>
      <c r="N530" s="43">
        <v>216.00000000000006</v>
      </c>
      <c r="O530" s="43">
        <v>54.000000000000014</v>
      </c>
      <c r="P530" s="55"/>
    </row>
    <row r="531" spans="1:16" ht="28.5" customHeight="1">
      <c r="A531" s="27"/>
      <c r="B531" s="28"/>
      <c r="C531" s="12" t="s">
        <v>124</v>
      </c>
      <c r="D531" s="42">
        <f t="shared" si="119"/>
        <v>49087.4</v>
      </c>
      <c r="E531" s="43">
        <v>39269.9</v>
      </c>
      <c r="F531" s="43">
        <v>9817.5</v>
      </c>
      <c r="G531" s="42">
        <f t="shared" si="120"/>
        <v>251195.1</v>
      </c>
      <c r="H531" s="43">
        <v>200955.6</v>
      </c>
      <c r="I531" s="43">
        <v>50239.5</v>
      </c>
      <c r="J531" s="42">
        <f t="shared" si="121"/>
        <v>251195.1</v>
      </c>
      <c r="K531" s="43">
        <v>200955.6</v>
      </c>
      <c r="L531" s="43">
        <v>50239.5</v>
      </c>
      <c r="M531" s="42">
        <f t="shared" si="122"/>
        <v>251195.1</v>
      </c>
      <c r="N531" s="43">
        <v>200955.6</v>
      </c>
      <c r="O531" s="43">
        <v>50239.5</v>
      </c>
      <c r="P531" s="55"/>
    </row>
    <row r="532" spans="1:16" ht="28.5" customHeight="1">
      <c r="A532" s="27"/>
      <c r="B532" s="28"/>
      <c r="C532" s="12" t="s">
        <v>165</v>
      </c>
      <c r="D532" s="42">
        <f t="shared" si="119"/>
        <v>12.6</v>
      </c>
      <c r="E532" s="43">
        <v>10.1</v>
      </c>
      <c r="F532" s="43">
        <v>2.5</v>
      </c>
      <c r="G532" s="42">
        <f t="shared" si="120"/>
        <v>25.2</v>
      </c>
      <c r="H532" s="43">
        <v>20.2</v>
      </c>
      <c r="I532" s="43">
        <v>5</v>
      </c>
      <c r="J532" s="42">
        <f t="shared" si="121"/>
        <v>118.30000000000001</v>
      </c>
      <c r="K532" s="43">
        <v>94.7</v>
      </c>
      <c r="L532" s="43">
        <v>23.6</v>
      </c>
      <c r="M532" s="42">
        <f t="shared" si="122"/>
        <v>118.30000000000001</v>
      </c>
      <c r="N532" s="43">
        <v>94.7</v>
      </c>
      <c r="O532" s="43">
        <v>23.6</v>
      </c>
      <c r="P532" s="55"/>
    </row>
    <row r="533" spans="1:16" ht="28.5" customHeight="1">
      <c r="A533" s="27"/>
      <c r="B533" s="28"/>
      <c r="C533" s="10" t="s">
        <v>116</v>
      </c>
      <c r="D533" s="42">
        <f t="shared" si="119"/>
        <v>8491.9</v>
      </c>
      <c r="E533" s="43">
        <v>6793.5</v>
      </c>
      <c r="F533" s="43">
        <v>1698.4</v>
      </c>
      <c r="G533" s="42">
        <f t="shared" si="120"/>
        <v>74089.899999999994</v>
      </c>
      <c r="H533" s="43">
        <v>59271.9</v>
      </c>
      <c r="I533" s="43">
        <v>14818</v>
      </c>
      <c r="J533" s="42">
        <f t="shared" si="121"/>
        <v>149553.5</v>
      </c>
      <c r="K533" s="43">
        <v>119623.4</v>
      </c>
      <c r="L533" s="43">
        <v>29930.1</v>
      </c>
      <c r="M533" s="42">
        <f t="shared" si="122"/>
        <v>149553.5</v>
      </c>
      <c r="N533" s="43">
        <v>119623.4</v>
      </c>
      <c r="O533" s="43">
        <v>29930.1</v>
      </c>
      <c r="P533" s="55"/>
    </row>
    <row r="534" spans="1:16" ht="72" customHeight="1">
      <c r="A534" s="27"/>
      <c r="B534" s="30">
        <v>32002</v>
      </c>
      <c r="C534" s="13" t="s">
        <v>62</v>
      </c>
      <c r="D534" s="79">
        <f>+E534+F534</f>
        <v>618401.1</v>
      </c>
      <c r="E534" s="79">
        <f>+E538</f>
        <v>494720.9</v>
      </c>
      <c r="F534" s="79">
        <f>+F538</f>
        <v>123680.2</v>
      </c>
      <c r="G534" s="79">
        <f>+H534+I534</f>
        <v>1873838.5</v>
      </c>
      <c r="H534" s="79">
        <f>+H538</f>
        <v>1499070.8</v>
      </c>
      <c r="I534" s="79">
        <f>+I538</f>
        <v>374767.7</v>
      </c>
      <c r="J534" s="79">
        <f>+K534+L534</f>
        <v>2820139.6000000006</v>
      </c>
      <c r="K534" s="79">
        <f>+K538</f>
        <v>2256111.8000000003</v>
      </c>
      <c r="L534" s="79">
        <f>+L538</f>
        <v>564027.80000000005</v>
      </c>
      <c r="M534" s="79">
        <f>+N534+O534</f>
        <v>2820139.6000000006</v>
      </c>
      <c r="N534" s="79">
        <f>+N538</f>
        <v>2256111.8000000003</v>
      </c>
      <c r="O534" s="79">
        <f>+O538</f>
        <v>564027.80000000005</v>
      </c>
      <c r="P534" s="55"/>
    </row>
    <row r="535" spans="1:16" s="3" customFormat="1" ht="28.5" customHeight="1">
      <c r="A535" s="27"/>
      <c r="B535" s="28"/>
      <c r="C535" s="10" t="s">
        <v>6</v>
      </c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55"/>
    </row>
    <row r="536" spans="1:16" ht="28.5" customHeight="1">
      <c r="A536" s="27"/>
      <c r="B536" s="28"/>
      <c r="C536" s="8" t="s">
        <v>122</v>
      </c>
      <c r="D536" s="39">
        <f>+E536+F536</f>
        <v>618401.1</v>
      </c>
      <c r="E536" s="39">
        <f>+E534</f>
        <v>494720.9</v>
      </c>
      <c r="F536" s="39">
        <f>+F534</f>
        <v>123680.2</v>
      </c>
      <c r="G536" s="39">
        <f>+H536+I536</f>
        <v>1873838.5</v>
      </c>
      <c r="H536" s="39">
        <f>+H534</f>
        <v>1499070.8</v>
      </c>
      <c r="I536" s="39">
        <f>+I534</f>
        <v>374767.7</v>
      </c>
      <c r="J536" s="39">
        <f>+K536+L536</f>
        <v>2820139.6000000006</v>
      </c>
      <c r="K536" s="39">
        <f>+K534</f>
        <v>2256111.8000000003</v>
      </c>
      <c r="L536" s="39">
        <f>+L534</f>
        <v>564027.80000000005</v>
      </c>
      <c r="M536" s="39">
        <f>+N536+O536</f>
        <v>2820139.6000000006</v>
      </c>
      <c r="N536" s="39">
        <f>+N534</f>
        <v>2256111.8000000003</v>
      </c>
      <c r="O536" s="39">
        <f>+O534</f>
        <v>564027.80000000005</v>
      </c>
      <c r="P536" s="55"/>
    </row>
    <row r="537" spans="1:16" ht="28.5" customHeight="1">
      <c r="A537" s="27"/>
      <c r="B537" s="28"/>
      <c r="C537" s="10" t="s">
        <v>7</v>
      </c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55"/>
    </row>
    <row r="538" spans="1:16" ht="28.5" customHeight="1">
      <c r="A538" s="27"/>
      <c r="B538" s="28"/>
      <c r="C538" s="10" t="s">
        <v>22</v>
      </c>
      <c r="D538" s="42">
        <f>+E538+F538</f>
        <v>618401.1</v>
      </c>
      <c r="E538" s="42">
        <f>+E539+E540</f>
        <v>494720.9</v>
      </c>
      <c r="F538" s="42">
        <f>+F539+F540</f>
        <v>123680.2</v>
      </c>
      <c r="G538" s="42">
        <f>+H538+I538</f>
        <v>1873838.5</v>
      </c>
      <c r="H538" s="42">
        <f>+H539+H540</f>
        <v>1499070.8</v>
      </c>
      <c r="I538" s="42">
        <f>+I539+I540</f>
        <v>374767.7</v>
      </c>
      <c r="J538" s="42">
        <f>+K538+L538</f>
        <v>2820139.6000000006</v>
      </c>
      <c r="K538" s="42">
        <f>+K539+K540</f>
        <v>2256111.8000000003</v>
      </c>
      <c r="L538" s="42">
        <f>+L539+L540</f>
        <v>564027.80000000005</v>
      </c>
      <c r="M538" s="42">
        <f>+N538+O538</f>
        <v>2820139.6000000006</v>
      </c>
      <c r="N538" s="42">
        <f>+N539+N540</f>
        <v>2256111.8000000003</v>
      </c>
      <c r="O538" s="42">
        <f>+O539+O540</f>
        <v>564027.80000000005</v>
      </c>
      <c r="P538" s="55"/>
    </row>
    <row r="539" spans="1:16" ht="28.5" customHeight="1">
      <c r="A539" s="27"/>
      <c r="B539" s="28"/>
      <c r="C539" s="12" t="s">
        <v>38</v>
      </c>
      <c r="D539" s="42">
        <f t="shared" ref="D539:D540" si="123">+E539+F539</f>
        <v>618401.1</v>
      </c>
      <c r="E539" s="43">
        <v>494720.9</v>
      </c>
      <c r="F539" s="43">
        <v>123680.2</v>
      </c>
      <c r="G539" s="42">
        <f t="shared" ref="G539:G540" si="124">+H539+I539</f>
        <v>1841991</v>
      </c>
      <c r="H539" s="43">
        <v>1473592.8</v>
      </c>
      <c r="I539" s="43">
        <v>368398.2</v>
      </c>
      <c r="J539" s="42">
        <f t="shared" ref="J539:J540" si="125">+K539+L539</f>
        <v>2501664.5</v>
      </c>
      <c r="K539" s="43">
        <v>2001331.7000000002</v>
      </c>
      <c r="L539" s="43">
        <v>500332.80000000005</v>
      </c>
      <c r="M539" s="42">
        <f t="shared" ref="M539:M540" si="126">+N539+O539</f>
        <v>2501664.5</v>
      </c>
      <c r="N539" s="43">
        <v>2001331.7000000002</v>
      </c>
      <c r="O539" s="43">
        <v>500332.80000000005</v>
      </c>
      <c r="P539" s="55"/>
    </row>
    <row r="540" spans="1:16" ht="28.5" customHeight="1">
      <c r="A540" s="27"/>
      <c r="B540" s="28"/>
      <c r="C540" s="12" t="s">
        <v>133</v>
      </c>
      <c r="D540" s="42">
        <f t="shared" si="123"/>
        <v>0</v>
      </c>
      <c r="E540" s="43">
        <v>0</v>
      </c>
      <c r="F540" s="43">
        <v>0</v>
      </c>
      <c r="G540" s="42">
        <f t="shared" si="124"/>
        <v>31847.5</v>
      </c>
      <c r="H540" s="43">
        <v>25478</v>
      </c>
      <c r="I540" s="43">
        <v>6369.5</v>
      </c>
      <c r="J540" s="42">
        <f t="shared" si="125"/>
        <v>318475.09999999998</v>
      </c>
      <c r="K540" s="43">
        <v>254780.1</v>
      </c>
      <c r="L540" s="43">
        <v>63695</v>
      </c>
      <c r="M540" s="42">
        <f t="shared" si="126"/>
        <v>318475.09999999998</v>
      </c>
      <c r="N540" s="43">
        <v>254780.1</v>
      </c>
      <c r="O540" s="43">
        <v>63695</v>
      </c>
      <c r="P540" s="55"/>
    </row>
    <row r="541" spans="1:16" ht="34.5" customHeight="1">
      <c r="A541" s="27"/>
      <c r="B541" s="28"/>
      <c r="C541" s="11" t="s">
        <v>42</v>
      </c>
      <c r="D541" s="43">
        <f>+E541+F541</f>
        <v>276528.40000000002</v>
      </c>
      <c r="E541" s="43">
        <f>+E542</f>
        <v>237125.1</v>
      </c>
      <c r="F541" s="43">
        <f>+F542</f>
        <v>39403.300000000003</v>
      </c>
      <c r="G541" s="43">
        <f>+H541+I541</f>
        <v>629866.6</v>
      </c>
      <c r="H541" s="43">
        <f>+H542</f>
        <v>519805.69999999995</v>
      </c>
      <c r="I541" s="43">
        <f>+I542</f>
        <v>110060.90000000001</v>
      </c>
      <c r="J541" s="43">
        <f>+K541+L541</f>
        <v>1017729.7999999999</v>
      </c>
      <c r="K541" s="43">
        <f>+K542</f>
        <v>840096.2</v>
      </c>
      <c r="L541" s="43">
        <f>+L542</f>
        <v>177633.6</v>
      </c>
      <c r="M541" s="43">
        <f>+N541+O541</f>
        <v>1306933.4000000001</v>
      </c>
      <c r="N541" s="43">
        <f>+N542</f>
        <v>1071459.2000000002</v>
      </c>
      <c r="O541" s="43">
        <f>+O542</f>
        <v>235474.2</v>
      </c>
      <c r="P541" s="55"/>
    </row>
    <row r="542" spans="1:16" ht="38.25" customHeight="1">
      <c r="A542" s="31">
        <v>1053</v>
      </c>
      <c r="B542" s="28"/>
      <c r="C542" s="13" t="s">
        <v>43</v>
      </c>
      <c r="D542" s="43">
        <f>+E542+F542</f>
        <v>276528.40000000002</v>
      </c>
      <c r="E542" s="43">
        <f>+E544+E567</f>
        <v>237125.1</v>
      </c>
      <c r="F542" s="43">
        <f>+F544+F567</f>
        <v>39403.300000000003</v>
      </c>
      <c r="G542" s="43">
        <f>+H542+I542</f>
        <v>629866.6</v>
      </c>
      <c r="H542" s="43">
        <f>+H544+H567</f>
        <v>519805.69999999995</v>
      </c>
      <c r="I542" s="43">
        <f>+I544+I567</f>
        <v>110060.90000000001</v>
      </c>
      <c r="J542" s="43">
        <f>+K542+L542</f>
        <v>1017729.7999999999</v>
      </c>
      <c r="K542" s="43">
        <f>+K544+K567</f>
        <v>840096.2</v>
      </c>
      <c r="L542" s="43">
        <f>+L544+L567</f>
        <v>177633.6</v>
      </c>
      <c r="M542" s="43">
        <f>+N542+O542</f>
        <v>1306933.4000000001</v>
      </c>
      <c r="N542" s="43">
        <f>+N544+N567</f>
        <v>1071459.2000000002</v>
      </c>
      <c r="O542" s="43">
        <f>+O544+O567</f>
        <v>235474.2</v>
      </c>
      <c r="P542" s="55"/>
    </row>
    <row r="543" spans="1:16" ht="28.5" customHeight="1">
      <c r="A543" s="27"/>
      <c r="B543" s="28"/>
      <c r="C543" s="10" t="s">
        <v>5</v>
      </c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55"/>
    </row>
    <row r="544" spans="1:16" ht="50.25" customHeight="1">
      <c r="A544" s="27"/>
      <c r="B544" s="30">
        <v>11001</v>
      </c>
      <c r="C544" s="13" t="s">
        <v>44</v>
      </c>
      <c r="D544" s="79">
        <f>+E544+F544</f>
        <v>155457.60000000001</v>
      </c>
      <c r="E544" s="79">
        <f>+E548</f>
        <v>140268.5</v>
      </c>
      <c r="F544" s="79">
        <f>+F548</f>
        <v>15189.1</v>
      </c>
      <c r="G544" s="79">
        <f>+H544+I544</f>
        <v>222273.90000000002</v>
      </c>
      <c r="H544" s="79">
        <f>+H548</f>
        <v>193721.60000000001</v>
      </c>
      <c r="I544" s="79">
        <f>+I548</f>
        <v>28552.300000000003</v>
      </c>
      <c r="J544" s="79">
        <f>+K544+L544</f>
        <v>309066.3</v>
      </c>
      <c r="K544" s="79">
        <f>+K548</f>
        <v>273155.5</v>
      </c>
      <c r="L544" s="79">
        <f>+L548</f>
        <v>35910.799999999996</v>
      </c>
      <c r="M544" s="79">
        <f>+N544+O544</f>
        <v>352199.10000000003</v>
      </c>
      <c r="N544" s="79">
        <f>+N548</f>
        <v>307661.90000000002</v>
      </c>
      <c r="O544" s="79">
        <f>+O548</f>
        <v>44537.2</v>
      </c>
      <c r="P544" s="55"/>
    </row>
    <row r="545" spans="1:16" ht="28.5" customHeight="1">
      <c r="A545" s="27"/>
      <c r="B545" s="28"/>
      <c r="C545" s="10" t="s">
        <v>6</v>
      </c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55"/>
    </row>
    <row r="546" spans="1:16" ht="28.5" customHeight="1">
      <c r="A546" s="27"/>
      <c r="B546" s="28"/>
      <c r="C546" s="8" t="s">
        <v>45</v>
      </c>
      <c r="D546" s="39">
        <f>+E546+F546</f>
        <v>155457.60000000001</v>
      </c>
      <c r="E546" s="39">
        <f>+E544</f>
        <v>140268.5</v>
      </c>
      <c r="F546" s="39">
        <f>+F544</f>
        <v>15189.1</v>
      </c>
      <c r="G546" s="39">
        <f>+H546+I546</f>
        <v>222273.90000000002</v>
      </c>
      <c r="H546" s="39">
        <f>+H544</f>
        <v>193721.60000000001</v>
      </c>
      <c r="I546" s="39">
        <f>+I544</f>
        <v>28552.300000000003</v>
      </c>
      <c r="J546" s="39">
        <f>+K546+L546</f>
        <v>309066.3</v>
      </c>
      <c r="K546" s="39">
        <f>+K544</f>
        <v>273155.5</v>
      </c>
      <c r="L546" s="39">
        <f>+L544</f>
        <v>35910.799999999996</v>
      </c>
      <c r="M546" s="39">
        <f>+N546+O546</f>
        <v>352199.10000000003</v>
      </c>
      <c r="N546" s="39">
        <f>+N544</f>
        <v>307661.90000000002</v>
      </c>
      <c r="O546" s="39">
        <f>+O544</f>
        <v>44537.2</v>
      </c>
      <c r="P546" s="55"/>
    </row>
    <row r="547" spans="1:16" ht="28.5" customHeight="1">
      <c r="A547" s="27"/>
      <c r="B547" s="28"/>
      <c r="C547" s="10" t="s">
        <v>7</v>
      </c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55"/>
    </row>
    <row r="548" spans="1:16" ht="28.5" customHeight="1">
      <c r="A548" s="27"/>
      <c r="B548" s="28"/>
      <c r="C548" s="10" t="s">
        <v>8</v>
      </c>
      <c r="D548" s="42">
        <f>+E548+F548</f>
        <v>155457.60000000001</v>
      </c>
      <c r="E548" s="42">
        <f>SUM(E549:E566)</f>
        <v>140268.5</v>
      </c>
      <c r="F548" s="42">
        <f>SUM(F549:F566)</f>
        <v>15189.1</v>
      </c>
      <c r="G548" s="42">
        <f>+H548+I548</f>
        <v>222273.90000000002</v>
      </c>
      <c r="H548" s="42">
        <f>SUM(H549:H566)</f>
        <v>193721.60000000001</v>
      </c>
      <c r="I548" s="42">
        <f>SUM(I549:I566)</f>
        <v>28552.300000000003</v>
      </c>
      <c r="J548" s="42">
        <f>+K548+L548</f>
        <v>309066.3</v>
      </c>
      <c r="K548" s="42">
        <f>SUM(K549:K566)</f>
        <v>273155.5</v>
      </c>
      <c r="L548" s="42">
        <f>SUM(L549:L566)</f>
        <v>35910.799999999996</v>
      </c>
      <c r="M548" s="42">
        <f>+N548+O548</f>
        <v>352199.10000000003</v>
      </c>
      <c r="N548" s="42">
        <f>SUM(N549:N566)</f>
        <v>307661.90000000002</v>
      </c>
      <c r="O548" s="42">
        <f>SUM(O549:O566)</f>
        <v>44537.2</v>
      </c>
      <c r="P548" s="55"/>
    </row>
    <row r="549" spans="1:16" ht="28.5" customHeight="1">
      <c r="A549" s="27"/>
      <c r="B549" s="28"/>
      <c r="C549" s="12" t="s">
        <v>9</v>
      </c>
      <c r="D549" s="42">
        <f t="shared" ref="D549:D566" si="127">+E549+F549</f>
        <v>21310.9</v>
      </c>
      <c r="E549" s="43">
        <v>17048.7</v>
      </c>
      <c r="F549" s="43">
        <v>4262.2</v>
      </c>
      <c r="G549" s="42">
        <f t="shared" ref="G549:G566" si="128">+H549+I549</f>
        <v>37294.100000000006</v>
      </c>
      <c r="H549" s="43">
        <v>29835.300000000003</v>
      </c>
      <c r="I549" s="43">
        <v>7458.7999999999993</v>
      </c>
      <c r="J549" s="42">
        <f t="shared" ref="J549:J566" si="129">+K549+L549</f>
        <v>53277.3</v>
      </c>
      <c r="K549" s="43">
        <v>42621.9</v>
      </c>
      <c r="L549" s="43">
        <v>10655.4</v>
      </c>
      <c r="M549" s="42">
        <f t="shared" ref="M549:M566" si="130">+N549+O549</f>
        <v>74588.200000000012</v>
      </c>
      <c r="N549" s="43">
        <v>59670.600000000006</v>
      </c>
      <c r="O549" s="43">
        <v>14917.599999999999</v>
      </c>
      <c r="P549" s="55"/>
    </row>
    <row r="550" spans="1:16" ht="28.5" customHeight="1">
      <c r="A550" s="27"/>
      <c r="B550" s="28"/>
      <c r="C550" s="12" t="s">
        <v>156</v>
      </c>
      <c r="D550" s="42">
        <f t="shared" si="127"/>
        <v>855</v>
      </c>
      <c r="E550" s="43">
        <v>684</v>
      </c>
      <c r="F550" s="43">
        <v>171</v>
      </c>
      <c r="G550" s="42">
        <f t="shared" si="128"/>
        <v>1710</v>
      </c>
      <c r="H550" s="43">
        <v>1368</v>
      </c>
      <c r="I550" s="43">
        <v>342</v>
      </c>
      <c r="J550" s="42">
        <f t="shared" si="129"/>
        <v>2565</v>
      </c>
      <c r="K550" s="43">
        <v>2052</v>
      </c>
      <c r="L550" s="43">
        <v>513</v>
      </c>
      <c r="M550" s="42">
        <f t="shared" si="130"/>
        <v>3420</v>
      </c>
      <c r="N550" s="43">
        <v>2736</v>
      </c>
      <c r="O550" s="43">
        <v>684</v>
      </c>
      <c r="P550" s="55"/>
    </row>
    <row r="551" spans="1:16" ht="28.5" customHeight="1">
      <c r="A551" s="27"/>
      <c r="B551" s="28"/>
      <c r="C551" s="12" t="s">
        <v>27</v>
      </c>
      <c r="D551" s="42">
        <f t="shared" si="127"/>
        <v>300</v>
      </c>
      <c r="E551" s="43">
        <v>240</v>
      </c>
      <c r="F551" s="43">
        <v>60</v>
      </c>
      <c r="G551" s="42">
        <f t="shared" si="128"/>
        <v>550</v>
      </c>
      <c r="H551" s="43">
        <v>440</v>
      </c>
      <c r="I551" s="43">
        <v>110</v>
      </c>
      <c r="J551" s="42">
        <f t="shared" si="129"/>
        <v>1000</v>
      </c>
      <c r="K551" s="43">
        <v>800</v>
      </c>
      <c r="L551" s="43">
        <v>200</v>
      </c>
      <c r="M551" s="42">
        <f t="shared" si="130"/>
        <v>1250</v>
      </c>
      <c r="N551" s="43">
        <v>1000</v>
      </c>
      <c r="O551" s="43">
        <v>250</v>
      </c>
      <c r="P551" s="55"/>
    </row>
    <row r="552" spans="1:16" ht="28.5" customHeight="1">
      <c r="A552" s="27"/>
      <c r="B552" s="28"/>
      <c r="C552" s="12" t="s">
        <v>28</v>
      </c>
      <c r="D552" s="42">
        <f t="shared" si="127"/>
        <v>950</v>
      </c>
      <c r="E552" s="43">
        <v>760</v>
      </c>
      <c r="F552" s="43">
        <v>190</v>
      </c>
      <c r="G552" s="42">
        <f t="shared" si="128"/>
        <v>1050</v>
      </c>
      <c r="H552" s="43">
        <v>840</v>
      </c>
      <c r="I552" s="43">
        <v>210</v>
      </c>
      <c r="J552" s="42">
        <f t="shared" si="129"/>
        <v>1100</v>
      </c>
      <c r="K552" s="43">
        <v>880</v>
      </c>
      <c r="L552" s="43">
        <v>220</v>
      </c>
      <c r="M552" s="42">
        <f t="shared" si="130"/>
        <v>1550</v>
      </c>
      <c r="N552" s="43">
        <v>1240</v>
      </c>
      <c r="O552" s="43">
        <v>310</v>
      </c>
      <c r="P552" s="55"/>
    </row>
    <row r="553" spans="1:16" ht="28.5" customHeight="1">
      <c r="A553" s="27"/>
      <c r="B553" s="28"/>
      <c r="C553" s="12" t="s">
        <v>10</v>
      </c>
      <c r="D553" s="42">
        <f t="shared" si="127"/>
        <v>525</v>
      </c>
      <c r="E553" s="43">
        <v>420</v>
      </c>
      <c r="F553" s="43">
        <v>105</v>
      </c>
      <c r="G553" s="42">
        <f t="shared" si="128"/>
        <v>1050</v>
      </c>
      <c r="H553" s="43">
        <v>840</v>
      </c>
      <c r="I553" s="43">
        <v>210</v>
      </c>
      <c r="J553" s="42">
        <f t="shared" si="129"/>
        <v>1575</v>
      </c>
      <c r="K553" s="43">
        <v>1260</v>
      </c>
      <c r="L553" s="43">
        <v>315</v>
      </c>
      <c r="M553" s="42">
        <f t="shared" si="130"/>
        <v>2100</v>
      </c>
      <c r="N553" s="43">
        <v>1680</v>
      </c>
      <c r="O553" s="43">
        <v>420</v>
      </c>
      <c r="P553" s="55"/>
    </row>
    <row r="554" spans="1:16" ht="28.5" customHeight="1">
      <c r="A554" s="27"/>
      <c r="B554" s="28"/>
      <c r="C554" s="12" t="s">
        <v>11</v>
      </c>
      <c r="D554" s="42">
        <f t="shared" si="127"/>
        <v>198</v>
      </c>
      <c r="E554" s="43">
        <v>158.4</v>
      </c>
      <c r="F554" s="43">
        <v>39.6</v>
      </c>
      <c r="G554" s="42">
        <f t="shared" si="128"/>
        <v>198</v>
      </c>
      <c r="H554" s="43">
        <v>158.4</v>
      </c>
      <c r="I554" s="43">
        <v>39.6</v>
      </c>
      <c r="J554" s="42">
        <f t="shared" si="129"/>
        <v>198</v>
      </c>
      <c r="K554" s="43">
        <v>158.4</v>
      </c>
      <c r="L554" s="43">
        <v>39.6</v>
      </c>
      <c r="M554" s="42">
        <f t="shared" si="130"/>
        <v>198</v>
      </c>
      <c r="N554" s="43">
        <v>158.4</v>
      </c>
      <c r="O554" s="43">
        <v>39.6</v>
      </c>
      <c r="P554" s="55"/>
    </row>
    <row r="555" spans="1:16" ht="28.5" customHeight="1">
      <c r="A555" s="27"/>
      <c r="B555" s="28"/>
      <c r="C555" s="12" t="s">
        <v>46</v>
      </c>
      <c r="D555" s="42">
        <f t="shared" si="127"/>
        <v>270</v>
      </c>
      <c r="E555" s="43">
        <v>216</v>
      </c>
      <c r="F555" s="43">
        <v>54</v>
      </c>
      <c r="G555" s="42">
        <f t="shared" si="128"/>
        <v>540</v>
      </c>
      <c r="H555" s="43">
        <v>432</v>
      </c>
      <c r="I555" s="43">
        <v>108</v>
      </c>
      <c r="J555" s="42">
        <f t="shared" si="129"/>
        <v>810</v>
      </c>
      <c r="K555" s="43">
        <v>648</v>
      </c>
      <c r="L555" s="43">
        <v>162</v>
      </c>
      <c r="M555" s="42">
        <f t="shared" si="130"/>
        <v>1080</v>
      </c>
      <c r="N555" s="43">
        <v>864</v>
      </c>
      <c r="O555" s="43">
        <v>216</v>
      </c>
      <c r="P555" s="55"/>
    </row>
    <row r="556" spans="1:16" ht="28.5" customHeight="1">
      <c r="A556" s="27"/>
      <c r="B556" s="28"/>
      <c r="C556" s="12" t="s">
        <v>12</v>
      </c>
      <c r="D556" s="42">
        <f t="shared" si="127"/>
        <v>513</v>
      </c>
      <c r="E556" s="43">
        <v>410.40000000000003</v>
      </c>
      <c r="F556" s="43">
        <v>102.60000000000001</v>
      </c>
      <c r="G556" s="42">
        <f t="shared" si="128"/>
        <v>1026</v>
      </c>
      <c r="H556" s="43">
        <v>820.80000000000007</v>
      </c>
      <c r="I556" s="43">
        <v>205.20000000000002</v>
      </c>
      <c r="J556" s="42">
        <f t="shared" si="129"/>
        <v>1539</v>
      </c>
      <c r="K556" s="43">
        <v>1231.2</v>
      </c>
      <c r="L556" s="43">
        <v>307.8</v>
      </c>
      <c r="M556" s="42">
        <f t="shared" si="130"/>
        <v>2052</v>
      </c>
      <c r="N556" s="43">
        <v>1641.6000000000001</v>
      </c>
      <c r="O556" s="43">
        <v>410.40000000000003</v>
      </c>
      <c r="P556" s="55"/>
    </row>
    <row r="557" spans="1:16" ht="28.5" customHeight="1">
      <c r="A557" s="27"/>
      <c r="B557" s="28"/>
      <c r="C557" s="12" t="s">
        <v>29</v>
      </c>
      <c r="D557" s="42">
        <f t="shared" si="127"/>
        <v>2400</v>
      </c>
      <c r="E557" s="43">
        <v>1920</v>
      </c>
      <c r="F557" s="43">
        <v>480</v>
      </c>
      <c r="G557" s="42">
        <f t="shared" si="128"/>
        <v>2400</v>
      </c>
      <c r="H557" s="43">
        <v>1920</v>
      </c>
      <c r="I557" s="43">
        <v>480</v>
      </c>
      <c r="J557" s="42">
        <f t="shared" si="129"/>
        <v>2400</v>
      </c>
      <c r="K557" s="43">
        <v>1920</v>
      </c>
      <c r="L557" s="43">
        <v>480</v>
      </c>
      <c r="M557" s="42">
        <f t="shared" si="130"/>
        <v>2400</v>
      </c>
      <c r="N557" s="43">
        <v>1920</v>
      </c>
      <c r="O557" s="43">
        <v>480</v>
      </c>
      <c r="P557" s="55"/>
    </row>
    <row r="558" spans="1:16" ht="28.5" customHeight="1">
      <c r="A558" s="27"/>
      <c r="B558" s="28"/>
      <c r="C558" s="12" t="s">
        <v>16</v>
      </c>
      <c r="D558" s="42">
        <f t="shared" si="127"/>
        <v>1649.4</v>
      </c>
      <c r="E558" s="43">
        <v>1319.5</v>
      </c>
      <c r="F558" s="43">
        <v>329.9</v>
      </c>
      <c r="G558" s="42">
        <f t="shared" si="128"/>
        <v>3298.8</v>
      </c>
      <c r="H558" s="43">
        <v>2639</v>
      </c>
      <c r="I558" s="43">
        <v>659.8</v>
      </c>
      <c r="J558" s="42">
        <f t="shared" si="129"/>
        <v>4948.2</v>
      </c>
      <c r="K558" s="43">
        <v>3958.5</v>
      </c>
      <c r="L558" s="43">
        <v>989.69999999999993</v>
      </c>
      <c r="M558" s="42">
        <f t="shared" si="130"/>
        <v>7147.3</v>
      </c>
      <c r="N558" s="43">
        <v>5717.8</v>
      </c>
      <c r="O558" s="43">
        <v>1429.5</v>
      </c>
      <c r="P558" s="55"/>
    </row>
    <row r="559" spans="1:16" ht="28.5" customHeight="1">
      <c r="A559" s="27"/>
      <c r="B559" s="28"/>
      <c r="C559" s="12" t="s">
        <v>17</v>
      </c>
      <c r="D559" s="42">
        <f t="shared" si="127"/>
        <v>1000</v>
      </c>
      <c r="E559" s="43">
        <v>800</v>
      </c>
      <c r="F559" s="43">
        <v>200</v>
      </c>
      <c r="G559" s="42">
        <f t="shared" si="128"/>
        <v>1000</v>
      </c>
      <c r="H559" s="43">
        <v>800</v>
      </c>
      <c r="I559" s="43">
        <v>200</v>
      </c>
      <c r="J559" s="42">
        <f t="shared" si="129"/>
        <v>1000</v>
      </c>
      <c r="K559" s="43">
        <v>800</v>
      </c>
      <c r="L559" s="43">
        <v>200</v>
      </c>
      <c r="M559" s="42">
        <f t="shared" si="130"/>
        <v>1000</v>
      </c>
      <c r="N559" s="43">
        <v>800</v>
      </c>
      <c r="O559" s="43">
        <v>200</v>
      </c>
      <c r="P559" s="55"/>
    </row>
    <row r="560" spans="1:16" ht="28.5" customHeight="1">
      <c r="A560" s="27"/>
      <c r="B560" s="28"/>
      <c r="C560" s="12" t="s">
        <v>47</v>
      </c>
      <c r="D560" s="42">
        <f t="shared" si="127"/>
        <v>567.9</v>
      </c>
      <c r="E560" s="43">
        <v>454.3</v>
      </c>
      <c r="F560" s="43">
        <v>113.6</v>
      </c>
      <c r="G560" s="42">
        <f t="shared" si="128"/>
        <v>1135.8</v>
      </c>
      <c r="H560" s="43">
        <v>908.6</v>
      </c>
      <c r="I560" s="43">
        <v>227.2</v>
      </c>
      <c r="J560" s="42">
        <f t="shared" si="129"/>
        <v>1703.7</v>
      </c>
      <c r="K560" s="43">
        <v>1362.9</v>
      </c>
      <c r="L560" s="43">
        <v>340.79999999999995</v>
      </c>
      <c r="M560" s="42">
        <f t="shared" si="130"/>
        <v>2271.6</v>
      </c>
      <c r="N560" s="43">
        <v>1817.2</v>
      </c>
      <c r="O560" s="43">
        <v>454.4</v>
      </c>
      <c r="P560" s="55"/>
    </row>
    <row r="561" spans="1:16" ht="28.5" customHeight="1">
      <c r="A561" s="27"/>
      <c r="B561" s="28"/>
      <c r="C561" s="12" t="s">
        <v>18</v>
      </c>
      <c r="D561" s="42">
        <f t="shared" si="127"/>
        <v>300</v>
      </c>
      <c r="E561" s="43">
        <v>240</v>
      </c>
      <c r="F561" s="43">
        <v>60</v>
      </c>
      <c r="G561" s="42">
        <f t="shared" si="128"/>
        <v>600</v>
      </c>
      <c r="H561" s="43">
        <v>480</v>
      </c>
      <c r="I561" s="43">
        <v>120</v>
      </c>
      <c r="J561" s="42">
        <f t="shared" si="129"/>
        <v>900</v>
      </c>
      <c r="K561" s="43">
        <v>720</v>
      </c>
      <c r="L561" s="43">
        <v>180</v>
      </c>
      <c r="M561" s="42">
        <f t="shared" si="130"/>
        <v>1200</v>
      </c>
      <c r="N561" s="43">
        <v>960</v>
      </c>
      <c r="O561" s="43">
        <v>240</v>
      </c>
      <c r="P561" s="55"/>
    </row>
    <row r="562" spans="1:16" ht="28.5" customHeight="1">
      <c r="A562" s="27"/>
      <c r="B562" s="28"/>
      <c r="C562" s="12" t="s">
        <v>19</v>
      </c>
      <c r="D562" s="42">
        <f t="shared" si="127"/>
        <v>471.50000000000006</v>
      </c>
      <c r="E562" s="43">
        <v>377.20000000000005</v>
      </c>
      <c r="F562" s="43">
        <v>94.300000000000011</v>
      </c>
      <c r="G562" s="42">
        <f t="shared" si="128"/>
        <v>996.00000000000011</v>
      </c>
      <c r="H562" s="43">
        <v>796.80000000000007</v>
      </c>
      <c r="I562" s="43">
        <v>199.20000000000002</v>
      </c>
      <c r="J562" s="42">
        <f t="shared" si="129"/>
        <v>1346.5</v>
      </c>
      <c r="K562" s="43">
        <v>1077.2</v>
      </c>
      <c r="L562" s="43">
        <v>269.3</v>
      </c>
      <c r="M562" s="42">
        <f t="shared" si="130"/>
        <v>1886.0000000000002</v>
      </c>
      <c r="N562" s="43">
        <v>1508.8000000000002</v>
      </c>
      <c r="O562" s="43">
        <v>377.20000000000005</v>
      </c>
      <c r="P562" s="55"/>
    </row>
    <row r="563" spans="1:16" ht="28.5" customHeight="1">
      <c r="A563" s="27"/>
      <c r="B563" s="28"/>
      <c r="C563" s="12" t="s">
        <v>20</v>
      </c>
      <c r="D563" s="42">
        <f t="shared" si="127"/>
        <v>1930.5</v>
      </c>
      <c r="E563" s="43">
        <v>1544.4</v>
      </c>
      <c r="F563" s="43">
        <v>386.1</v>
      </c>
      <c r="G563" s="42">
        <f t="shared" si="128"/>
        <v>3861</v>
      </c>
      <c r="H563" s="43">
        <v>3088.8</v>
      </c>
      <c r="I563" s="43">
        <v>772.2</v>
      </c>
      <c r="J563" s="42">
        <f t="shared" si="129"/>
        <v>5791.5000000000009</v>
      </c>
      <c r="K563" s="43">
        <v>4633.2000000000007</v>
      </c>
      <c r="L563" s="43">
        <v>1158.3000000000002</v>
      </c>
      <c r="M563" s="42">
        <f t="shared" si="130"/>
        <v>7796.1000000000013</v>
      </c>
      <c r="N563" s="43">
        <v>6237.0000000000009</v>
      </c>
      <c r="O563" s="43">
        <v>1559.1000000000001</v>
      </c>
      <c r="P563" s="55"/>
    </row>
    <row r="564" spans="1:16" ht="53.25" customHeight="1">
      <c r="A564" s="27"/>
      <c r="B564" s="28"/>
      <c r="C564" s="12" t="s">
        <v>165</v>
      </c>
      <c r="D564" s="42">
        <f t="shared" si="127"/>
        <v>500</v>
      </c>
      <c r="E564" s="43">
        <v>400</v>
      </c>
      <c r="F564" s="43">
        <v>100</v>
      </c>
      <c r="G564" s="42">
        <f t="shared" si="128"/>
        <v>500</v>
      </c>
      <c r="H564" s="43">
        <v>400</v>
      </c>
      <c r="I564" s="43">
        <v>100</v>
      </c>
      <c r="J564" s="42">
        <f t="shared" si="129"/>
        <v>500</v>
      </c>
      <c r="K564" s="43">
        <v>400</v>
      </c>
      <c r="L564" s="43">
        <v>100</v>
      </c>
      <c r="M564" s="42">
        <f t="shared" si="130"/>
        <v>500</v>
      </c>
      <c r="N564" s="43">
        <v>400</v>
      </c>
      <c r="O564" s="43">
        <v>100</v>
      </c>
      <c r="P564" s="55"/>
    </row>
    <row r="565" spans="1:16" ht="28.5" customHeight="1">
      <c r="A565" s="27"/>
      <c r="B565" s="28"/>
      <c r="C565" s="10" t="s">
        <v>116</v>
      </c>
      <c r="D565" s="42">
        <f t="shared" si="127"/>
        <v>46716.399999999994</v>
      </c>
      <c r="E565" s="43">
        <v>38275.599999999999</v>
      </c>
      <c r="F565" s="43">
        <v>8440.7999999999993</v>
      </c>
      <c r="G565" s="42">
        <f t="shared" si="128"/>
        <v>90064.2</v>
      </c>
      <c r="H565" s="43">
        <v>72953.899999999994</v>
      </c>
      <c r="I565" s="43">
        <v>17110.3</v>
      </c>
      <c r="J565" s="42">
        <f t="shared" si="129"/>
        <v>103412.09999999999</v>
      </c>
      <c r="K565" s="43">
        <v>83632.2</v>
      </c>
      <c r="L565" s="43">
        <v>19779.899999999998</v>
      </c>
      <c r="M565" s="42">
        <f t="shared" si="130"/>
        <v>116759.9</v>
      </c>
      <c r="N565" s="43">
        <v>94310.5</v>
      </c>
      <c r="O565" s="43">
        <v>22449.399999999998</v>
      </c>
      <c r="P565" s="55"/>
    </row>
    <row r="566" spans="1:16" ht="28.5" customHeight="1">
      <c r="A566" s="27"/>
      <c r="B566" s="28"/>
      <c r="C566" s="12" t="s">
        <v>166</v>
      </c>
      <c r="D566" s="42">
        <f t="shared" si="127"/>
        <v>75000</v>
      </c>
      <c r="E566" s="43">
        <v>75000</v>
      </c>
      <c r="F566" s="43">
        <v>0</v>
      </c>
      <c r="G566" s="42">
        <f t="shared" si="128"/>
        <v>75000</v>
      </c>
      <c r="H566" s="43">
        <v>75000</v>
      </c>
      <c r="I566" s="43">
        <v>0</v>
      </c>
      <c r="J566" s="42">
        <f t="shared" si="129"/>
        <v>125000</v>
      </c>
      <c r="K566" s="43">
        <v>125000</v>
      </c>
      <c r="L566" s="43">
        <v>0</v>
      </c>
      <c r="M566" s="42">
        <f t="shared" si="130"/>
        <v>125000</v>
      </c>
      <c r="N566" s="43">
        <v>125000</v>
      </c>
      <c r="O566" s="43">
        <v>0</v>
      </c>
      <c r="P566" s="55"/>
    </row>
    <row r="567" spans="1:16" s="3" customFormat="1" ht="64.5" customHeight="1">
      <c r="A567" s="27"/>
      <c r="B567" s="30">
        <v>32002</v>
      </c>
      <c r="C567" s="13" t="s">
        <v>48</v>
      </c>
      <c r="D567" s="79">
        <f>+E567+F567</f>
        <v>121070.8</v>
      </c>
      <c r="E567" s="79">
        <f>+E571</f>
        <v>96856.6</v>
      </c>
      <c r="F567" s="79">
        <f>+F571</f>
        <v>24214.2</v>
      </c>
      <c r="G567" s="79">
        <f>+H567+I567</f>
        <v>407592.69999999995</v>
      </c>
      <c r="H567" s="79">
        <f>+H571</f>
        <v>326084.09999999998</v>
      </c>
      <c r="I567" s="79">
        <f>+I571</f>
        <v>81508.600000000006</v>
      </c>
      <c r="J567" s="79">
        <f>+K567+L567</f>
        <v>708663.5</v>
      </c>
      <c r="K567" s="79">
        <f>+K571</f>
        <v>566940.69999999995</v>
      </c>
      <c r="L567" s="79">
        <f>+L571</f>
        <v>141722.80000000002</v>
      </c>
      <c r="M567" s="79">
        <f>+N567+O567</f>
        <v>954734.3</v>
      </c>
      <c r="N567" s="79">
        <f>+N571</f>
        <v>763797.3</v>
      </c>
      <c r="O567" s="79">
        <f>+O571</f>
        <v>190937</v>
      </c>
      <c r="P567" s="55"/>
    </row>
    <row r="568" spans="1:16" ht="28.5" customHeight="1">
      <c r="A568" s="27"/>
      <c r="B568" s="28"/>
      <c r="C568" s="10" t="s">
        <v>6</v>
      </c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55"/>
    </row>
    <row r="569" spans="1:16" ht="28.5" customHeight="1">
      <c r="A569" s="27"/>
      <c r="B569" s="28"/>
      <c r="C569" s="8" t="s">
        <v>45</v>
      </c>
      <c r="D569" s="39">
        <f>+E569+F569</f>
        <v>121070.8</v>
      </c>
      <c r="E569" s="39">
        <f>+E567</f>
        <v>96856.6</v>
      </c>
      <c r="F569" s="39">
        <f>+F567</f>
        <v>24214.2</v>
      </c>
      <c r="G569" s="39">
        <f>+H569+I569</f>
        <v>407592.69999999995</v>
      </c>
      <c r="H569" s="39">
        <f>+H567</f>
        <v>326084.09999999998</v>
      </c>
      <c r="I569" s="39">
        <f>+I567</f>
        <v>81508.600000000006</v>
      </c>
      <c r="J569" s="39">
        <f>+K569+L569</f>
        <v>708663.5</v>
      </c>
      <c r="K569" s="39">
        <f>+K567</f>
        <v>566940.69999999995</v>
      </c>
      <c r="L569" s="39">
        <f>+L567</f>
        <v>141722.80000000002</v>
      </c>
      <c r="M569" s="39">
        <f>+N569+O569</f>
        <v>954734.3</v>
      </c>
      <c r="N569" s="39">
        <f>+N567</f>
        <v>763797.3</v>
      </c>
      <c r="O569" s="39">
        <f>+O567</f>
        <v>190937</v>
      </c>
      <c r="P569" s="55"/>
    </row>
    <row r="570" spans="1:16" ht="28.5" customHeight="1">
      <c r="A570" s="27"/>
      <c r="B570" s="28"/>
      <c r="C570" s="10" t="s">
        <v>7</v>
      </c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55"/>
    </row>
    <row r="571" spans="1:16" ht="28.5" customHeight="1">
      <c r="A571" s="27"/>
      <c r="B571" s="28"/>
      <c r="C571" s="10" t="s">
        <v>22</v>
      </c>
      <c r="D571" s="42">
        <f>+E571+F571</f>
        <v>121070.8</v>
      </c>
      <c r="E571" s="42">
        <f>+E572+E573+E574</f>
        <v>96856.6</v>
      </c>
      <c r="F571" s="42">
        <f>+F572+F573+F574</f>
        <v>24214.2</v>
      </c>
      <c r="G571" s="42">
        <f>+H571+I571</f>
        <v>407592.69999999995</v>
      </c>
      <c r="H571" s="42">
        <f>+H572+H573+H574</f>
        <v>326084.09999999998</v>
      </c>
      <c r="I571" s="42">
        <f>+I572+I573+I574</f>
        <v>81508.600000000006</v>
      </c>
      <c r="J571" s="42">
        <f>+K571+L571</f>
        <v>708663.5</v>
      </c>
      <c r="K571" s="42">
        <f>+K572+K573+K574</f>
        <v>566940.69999999995</v>
      </c>
      <c r="L571" s="42">
        <f>+L572+L573+L574</f>
        <v>141722.80000000002</v>
      </c>
      <c r="M571" s="42">
        <f>+N571+O571</f>
        <v>954734.3</v>
      </c>
      <c r="N571" s="42">
        <f>+N572+N573+N574</f>
        <v>763797.3</v>
      </c>
      <c r="O571" s="42">
        <f>+O572+O573+O574</f>
        <v>190937</v>
      </c>
      <c r="P571" s="55"/>
    </row>
    <row r="572" spans="1:16" ht="28.5" customHeight="1">
      <c r="A572" s="27"/>
      <c r="B572" s="28"/>
      <c r="C572" s="12" t="s">
        <v>33</v>
      </c>
      <c r="D572" s="42">
        <f t="shared" ref="D572:D574" si="131">+E572+F572</f>
        <v>90000</v>
      </c>
      <c r="E572" s="43">
        <v>72000</v>
      </c>
      <c r="F572" s="43">
        <v>18000</v>
      </c>
      <c r="G572" s="42">
        <f t="shared" ref="G572:G574" si="132">+H572+I572</f>
        <v>315451.09999999998</v>
      </c>
      <c r="H572" s="43">
        <v>252370.9</v>
      </c>
      <c r="I572" s="43">
        <v>63080.200000000004</v>
      </c>
      <c r="J572" s="42">
        <f t="shared" ref="J572:J574" si="133">+K572+L572</f>
        <v>615451.10000000009</v>
      </c>
      <c r="K572" s="43">
        <v>492370.9</v>
      </c>
      <c r="L572" s="43">
        <v>123080.20000000001</v>
      </c>
      <c r="M572" s="42">
        <f t="shared" ref="M572:M574" si="134">+N572+O572</f>
        <v>860451.10000000009</v>
      </c>
      <c r="N572" s="43">
        <v>688370.9</v>
      </c>
      <c r="O572" s="43">
        <v>172080.2</v>
      </c>
      <c r="P572" s="55"/>
    </row>
    <row r="573" spans="1:16" ht="28.5" customHeight="1">
      <c r="A573" s="27"/>
      <c r="B573" s="28"/>
      <c r="C573" s="12" t="s">
        <v>35</v>
      </c>
      <c r="D573" s="42">
        <f t="shared" si="131"/>
        <v>1070.8</v>
      </c>
      <c r="E573" s="43">
        <v>856.6</v>
      </c>
      <c r="F573" s="43">
        <v>214.2</v>
      </c>
      <c r="G573" s="42">
        <f t="shared" si="132"/>
        <v>2141.6</v>
      </c>
      <c r="H573" s="43">
        <v>1713.2</v>
      </c>
      <c r="I573" s="43">
        <v>428.4</v>
      </c>
      <c r="J573" s="42">
        <f t="shared" si="133"/>
        <v>3212.4</v>
      </c>
      <c r="K573" s="43">
        <v>2569.8000000000002</v>
      </c>
      <c r="L573" s="43">
        <v>642.59999999999991</v>
      </c>
      <c r="M573" s="42">
        <f t="shared" si="134"/>
        <v>4283.2</v>
      </c>
      <c r="N573" s="43">
        <v>3426.4</v>
      </c>
      <c r="O573" s="43">
        <v>856.8</v>
      </c>
      <c r="P573" s="55"/>
    </row>
    <row r="574" spans="1:16" ht="28.5" customHeight="1">
      <c r="A574" s="27"/>
      <c r="B574" s="28"/>
      <c r="C574" s="12" t="s">
        <v>103</v>
      </c>
      <c r="D574" s="42">
        <f t="shared" si="131"/>
        <v>30000</v>
      </c>
      <c r="E574" s="43">
        <v>24000</v>
      </c>
      <c r="F574" s="43">
        <v>6000</v>
      </c>
      <c r="G574" s="42">
        <f t="shared" si="132"/>
        <v>90000</v>
      </c>
      <c r="H574" s="43">
        <v>72000</v>
      </c>
      <c r="I574" s="43">
        <v>18000</v>
      </c>
      <c r="J574" s="42">
        <f t="shared" si="133"/>
        <v>90000</v>
      </c>
      <c r="K574" s="43">
        <v>72000</v>
      </c>
      <c r="L574" s="43">
        <v>18000</v>
      </c>
      <c r="M574" s="42">
        <f t="shared" si="134"/>
        <v>90000</v>
      </c>
      <c r="N574" s="43">
        <v>72000</v>
      </c>
      <c r="O574" s="43">
        <v>18000</v>
      </c>
      <c r="P574" s="55"/>
    </row>
    <row r="575" spans="1:16" ht="42.75" customHeight="1">
      <c r="A575" s="27"/>
      <c r="B575" s="28"/>
      <c r="C575" s="11" t="s">
        <v>112</v>
      </c>
      <c r="D575" s="43">
        <v>1865451.5999999999</v>
      </c>
      <c r="E575" s="43">
        <v>1544712.0999999999</v>
      </c>
      <c r="F575" s="43">
        <v>320739.5</v>
      </c>
      <c r="G575" s="43">
        <v>4808624.6999999993</v>
      </c>
      <c r="H575" s="43">
        <v>3959962.1999999997</v>
      </c>
      <c r="I575" s="43">
        <v>848662.5</v>
      </c>
      <c r="J575" s="43">
        <v>8396708.2000000011</v>
      </c>
      <c r="K575" s="43">
        <v>6884870.1000000006</v>
      </c>
      <c r="L575" s="43">
        <v>1511838.1</v>
      </c>
      <c r="M575" s="43">
        <v>10351792.5</v>
      </c>
      <c r="N575" s="43">
        <v>8505969.8000000007</v>
      </c>
      <c r="O575" s="43">
        <v>1845822.7000000002</v>
      </c>
      <c r="P575" s="55"/>
    </row>
    <row r="576" spans="1:16" ht="28.5" customHeight="1">
      <c r="A576" s="31">
        <v>1190</v>
      </c>
      <c r="B576" s="28"/>
      <c r="C576" s="13" t="s">
        <v>49</v>
      </c>
      <c r="D576" s="43">
        <v>1295199.2</v>
      </c>
      <c r="E576" s="43">
        <v>1036159.4</v>
      </c>
      <c r="F576" s="43">
        <v>259039.80000000002</v>
      </c>
      <c r="G576" s="43">
        <v>3344233.5</v>
      </c>
      <c r="H576" s="43">
        <v>2675386.9</v>
      </c>
      <c r="I576" s="43">
        <v>668846.6</v>
      </c>
      <c r="J576" s="43">
        <v>5939436.4000000004</v>
      </c>
      <c r="K576" s="43">
        <v>4751549.2</v>
      </c>
      <c r="L576" s="43">
        <v>1187887.2</v>
      </c>
      <c r="M576" s="43">
        <v>7280285.4000000004</v>
      </c>
      <c r="N576" s="43">
        <v>5824228.3000000007</v>
      </c>
      <c r="O576" s="43">
        <v>1456057.1</v>
      </c>
      <c r="P576" s="55"/>
    </row>
    <row r="577" spans="1:16" ht="28.5" customHeight="1">
      <c r="A577" s="27"/>
      <c r="B577" s="28"/>
      <c r="C577" s="10" t="s">
        <v>5</v>
      </c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55"/>
    </row>
    <row r="578" spans="1:16" ht="63.75" customHeight="1">
      <c r="A578" s="27"/>
      <c r="B578" s="30">
        <v>11004</v>
      </c>
      <c r="C578" s="11" t="s">
        <v>93</v>
      </c>
      <c r="D578" s="79">
        <f>+E578+F578</f>
        <v>19838.8</v>
      </c>
      <c r="E578" s="79">
        <f>+E582</f>
        <v>15871.099999999999</v>
      </c>
      <c r="F578" s="79">
        <f>+F582</f>
        <v>3967.7</v>
      </c>
      <c r="G578" s="79">
        <f>+H578+I578</f>
        <v>34526.199999999997</v>
      </c>
      <c r="H578" s="79">
        <f>+H582</f>
        <v>27621.1</v>
      </c>
      <c r="I578" s="79">
        <f>+I582</f>
        <v>6905.0999999999995</v>
      </c>
      <c r="J578" s="79">
        <f>+K578+L578</f>
        <v>49119</v>
      </c>
      <c r="K578" s="79">
        <f>+K582</f>
        <v>39295.299999999996</v>
      </c>
      <c r="L578" s="79">
        <f>+L582</f>
        <v>9823.7000000000007</v>
      </c>
      <c r="M578" s="79">
        <f>+N578+O578</f>
        <v>64188.799999999988</v>
      </c>
      <c r="N578" s="79">
        <f>+N582</f>
        <v>51350.999999999993</v>
      </c>
      <c r="O578" s="79">
        <f>+O582</f>
        <v>12837.8</v>
      </c>
      <c r="P578" s="55"/>
    </row>
    <row r="579" spans="1:16" ht="28.5" customHeight="1">
      <c r="A579" s="27"/>
      <c r="B579" s="28"/>
      <c r="C579" s="10" t="s">
        <v>6</v>
      </c>
      <c r="D579" s="80"/>
      <c r="E579" s="80"/>
      <c r="F579" s="80"/>
      <c r="G579" s="80"/>
      <c r="H579" s="80"/>
      <c r="I579" s="80" t="s">
        <v>167</v>
      </c>
      <c r="J579" s="80"/>
      <c r="K579" s="80"/>
      <c r="L579" s="80"/>
      <c r="M579" s="80"/>
      <c r="N579" s="80"/>
      <c r="O579" s="80"/>
      <c r="P579" s="55"/>
    </row>
    <row r="580" spans="1:16" ht="28.5" customHeight="1">
      <c r="A580" s="27"/>
      <c r="B580" s="28"/>
      <c r="C580" s="8" t="s">
        <v>123</v>
      </c>
      <c r="D580" s="39">
        <f>+E580+F580</f>
        <v>19838.8</v>
      </c>
      <c r="E580" s="39">
        <f>+E578</f>
        <v>15871.099999999999</v>
      </c>
      <c r="F580" s="39">
        <f>+F578</f>
        <v>3967.7</v>
      </c>
      <c r="G580" s="39">
        <f>+H580+I580</f>
        <v>34526.199999999997</v>
      </c>
      <c r="H580" s="39">
        <f>+H578</f>
        <v>27621.1</v>
      </c>
      <c r="I580" s="39">
        <f>+I578</f>
        <v>6905.0999999999995</v>
      </c>
      <c r="J580" s="39">
        <f>+K580+L580</f>
        <v>49119</v>
      </c>
      <c r="K580" s="39">
        <f>+K578</f>
        <v>39295.299999999996</v>
      </c>
      <c r="L580" s="39">
        <f>+L578</f>
        <v>9823.7000000000007</v>
      </c>
      <c r="M580" s="39">
        <f>+N580+O580</f>
        <v>64188.799999999988</v>
      </c>
      <c r="N580" s="39">
        <f>+N578</f>
        <v>51350.999999999993</v>
      </c>
      <c r="O580" s="39">
        <f>+O578</f>
        <v>12837.8</v>
      </c>
      <c r="P580" s="55"/>
    </row>
    <row r="581" spans="1:16" ht="28.5" customHeight="1">
      <c r="A581" s="27"/>
      <c r="B581" s="28"/>
      <c r="C581" s="10" t="s">
        <v>7</v>
      </c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55"/>
    </row>
    <row r="582" spans="1:16" ht="28.5" customHeight="1">
      <c r="A582" s="27"/>
      <c r="B582" s="28"/>
      <c r="C582" s="10" t="s">
        <v>8</v>
      </c>
      <c r="D582" s="42">
        <f>+E582+F582</f>
        <v>19838.8</v>
      </c>
      <c r="E582" s="42">
        <f>SUM(E583:E599)</f>
        <v>15871.099999999999</v>
      </c>
      <c r="F582" s="42">
        <f>SUM(F583:F599)</f>
        <v>3967.7</v>
      </c>
      <c r="G582" s="42">
        <f>+H582+I582</f>
        <v>34526.199999999997</v>
      </c>
      <c r="H582" s="42">
        <f>SUM(H583:H599)</f>
        <v>27621.1</v>
      </c>
      <c r="I582" s="42">
        <f>SUM(I583:I599)</f>
        <v>6905.0999999999995</v>
      </c>
      <c r="J582" s="42">
        <f>+K582+L582</f>
        <v>49119</v>
      </c>
      <c r="K582" s="42">
        <f>SUM(K583:K599)</f>
        <v>39295.299999999996</v>
      </c>
      <c r="L582" s="42">
        <f>SUM(L583:L599)</f>
        <v>9823.7000000000007</v>
      </c>
      <c r="M582" s="42">
        <f>+N582+O582</f>
        <v>64188.799999999988</v>
      </c>
      <c r="N582" s="42">
        <f>SUM(N583:N599)</f>
        <v>51350.999999999993</v>
      </c>
      <c r="O582" s="42">
        <f>SUM(O583:O599)</f>
        <v>12837.8</v>
      </c>
      <c r="P582" s="55"/>
    </row>
    <row r="583" spans="1:16" ht="28.5" customHeight="1">
      <c r="A583" s="27"/>
      <c r="B583" s="28"/>
      <c r="C583" s="12" t="s">
        <v>9</v>
      </c>
      <c r="D583" s="42">
        <f t="shared" ref="D583:D599" si="135">+E583+F583</f>
        <v>11648</v>
      </c>
      <c r="E583" s="63">
        <v>9318.4</v>
      </c>
      <c r="F583" s="63">
        <v>2329.6</v>
      </c>
      <c r="G583" s="42">
        <v>23296</v>
      </c>
      <c r="H583" s="43">
        <v>18636.8</v>
      </c>
      <c r="I583" s="43">
        <v>4659.2</v>
      </c>
      <c r="J583" s="42">
        <v>34944</v>
      </c>
      <c r="K583" s="43">
        <v>27955.199999999997</v>
      </c>
      <c r="L583" s="43">
        <v>6988.7999999999993</v>
      </c>
      <c r="M583" s="42">
        <v>46595</v>
      </c>
      <c r="N583" s="43">
        <v>37276</v>
      </c>
      <c r="O583" s="43">
        <v>9319</v>
      </c>
      <c r="P583" s="55"/>
    </row>
    <row r="584" spans="1:16" ht="28.5" customHeight="1">
      <c r="A584" s="27"/>
      <c r="B584" s="28"/>
      <c r="C584" s="12" t="s">
        <v>27</v>
      </c>
      <c r="D584" s="42">
        <f t="shared" si="135"/>
        <v>756.5</v>
      </c>
      <c r="E584" s="63">
        <v>605.20000000000005</v>
      </c>
      <c r="F584" s="63">
        <v>151.30000000000001</v>
      </c>
      <c r="G584" s="42">
        <v>1040.2</v>
      </c>
      <c r="H584" s="43">
        <v>832.2</v>
      </c>
      <c r="I584" s="43">
        <v>208</v>
      </c>
      <c r="J584" s="42">
        <v>1229.3</v>
      </c>
      <c r="K584" s="43">
        <v>983.5</v>
      </c>
      <c r="L584" s="43">
        <v>245.8</v>
      </c>
      <c r="M584" s="42">
        <v>1892</v>
      </c>
      <c r="N584" s="43">
        <v>1513.6</v>
      </c>
      <c r="O584" s="43">
        <v>378.4</v>
      </c>
      <c r="P584" s="55"/>
    </row>
    <row r="585" spans="1:16" ht="28.5" customHeight="1">
      <c r="A585" s="27"/>
      <c r="B585" s="28"/>
      <c r="C585" s="12" t="s">
        <v>28</v>
      </c>
      <c r="D585" s="42">
        <f t="shared" si="135"/>
        <v>18.100000000000001</v>
      </c>
      <c r="E585" s="63">
        <v>14.5</v>
      </c>
      <c r="F585" s="63">
        <v>3.6</v>
      </c>
      <c r="G585" s="42">
        <v>36.200000000000003</v>
      </c>
      <c r="H585" s="43">
        <v>29</v>
      </c>
      <c r="I585" s="43">
        <v>7.2</v>
      </c>
      <c r="J585" s="42">
        <v>54.3</v>
      </c>
      <c r="K585" s="43">
        <v>43.5</v>
      </c>
      <c r="L585" s="43">
        <v>10.8</v>
      </c>
      <c r="M585" s="42">
        <v>72.800000000000011</v>
      </c>
      <c r="N585" s="43">
        <v>58.2</v>
      </c>
      <c r="O585" s="43">
        <v>14.600000000000001</v>
      </c>
      <c r="P585" s="55"/>
    </row>
    <row r="586" spans="1:16" ht="28.5" customHeight="1">
      <c r="A586" s="27"/>
      <c r="B586" s="28"/>
      <c r="C586" s="12" t="s">
        <v>10</v>
      </c>
      <c r="D586" s="42">
        <f t="shared" si="135"/>
        <v>199.2</v>
      </c>
      <c r="E586" s="63">
        <v>159.4</v>
      </c>
      <c r="F586" s="63">
        <v>39.799999999999997</v>
      </c>
      <c r="G586" s="42">
        <v>397.8</v>
      </c>
      <c r="H586" s="43">
        <v>318.3</v>
      </c>
      <c r="I586" s="43">
        <v>79.5</v>
      </c>
      <c r="J586" s="42">
        <v>596.4</v>
      </c>
      <c r="K586" s="43">
        <v>477.1</v>
      </c>
      <c r="L586" s="43">
        <v>119.3</v>
      </c>
      <c r="M586" s="42">
        <v>795</v>
      </c>
      <c r="N586" s="43">
        <v>636</v>
      </c>
      <c r="O586" s="43">
        <v>159</v>
      </c>
      <c r="P586" s="55"/>
    </row>
    <row r="587" spans="1:16" ht="28.5" customHeight="1">
      <c r="A587" s="27"/>
      <c r="B587" s="28"/>
      <c r="C587" s="12" t="s">
        <v>11</v>
      </c>
      <c r="D587" s="42">
        <f t="shared" si="135"/>
        <v>720</v>
      </c>
      <c r="E587" s="63">
        <v>576</v>
      </c>
      <c r="F587" s="63">
        <v>144</v>
      </c>
      <c r="G587" s="42">
        <v>720</v>
      </c>
      <c r="H587" s="43">
        <v>576</v>
      </c>
      <c r="I587" s="43">
        <v>144</v>
      </c>
      <c r="J587" s="42">
        <v>720</v>
      </c>
      <c r="K587" s="43">
        <v>576</v>
      </c>
      <c r="L587" s="43">
        <v>144</v>
      </c>
      <c r="M587" s="42">
        <v>720</v>
      </c>
      <c r="N587" s="43">
        <v>576</v>
      </c>
      <c r="O587" s="43">
        <v>144</v>
      </c>
      <c r="P587" s="55"/>
    </row>
    <row r="588" spans="1:16" ht="28.5" customHeight="1">
      <c r="A588" s="27"/>
      <c r="B588" s="28"/>
      <c r="C588" s="12" t="s">
        <v>12</v>
      </c>
      <c r="D588" s="42">
        <f t="shared" si="135"/>
        <v>712.5</v>
      </c>
      <c r="E588" s="63">
        <v>570</v>
      </c>
      <c r="F588" s="63">
        <v>142.5</v>
      </c>
      <c r="G588" s="42">
        <v>1425</v>
      </c>
      <c r="H588" s="43">
        <v>1140</v>
      </c>
      <c r="I588" s="43">
        <v>285</v>
      </c>
      <c r="J588" s="42">
        <v>2137.5</v>
      </c>
      <c r="K588" s="43">
        <v>1710</v>
      </c>
      <c r="L588" s="43">
        <v>427.5</v>
      </c>
      <c r="M588" s="42">
        <v>2850</v>
      </c>
      <c r="N588" s="43">
        <v>2280</v>
      </c>
      <c r="O588" s="43">
        <v>570</v>
      </c>
      <c r="P588" s="55"/>
    </row>
    <row r="589" spans="1:16" ht="28.5" customHeight="1">
      <c r="A589" s="27"/>
      <c r="B589" s="28"/>
      <c r="C589" s="12" t="s">
        <v>29</v>
      </c>
      <c r="D589" s="42">
        <f t="shared" si="135"/>
        <v>388.00000000000006</v>
      </c>
      <c r="E589" s="63">
        <v>310.40000000000003</v>
      </c>
      <c r="F589" s="63">
        <v>77.600000000000009</v>
      </c>
      <c r="G589" s="42">
        <v>776.00000000000011</v>
      </c>
      <c r="H589" s="43">
        <v>620.80000000000007</v>
      </c>
      <c r="I589" s="43">
        <v>155.20000000000002</v>
      </c>
      <c r="J589" s="42">
        <v>1164</v>
      </c>
      <c r="K589" s="43">
        <v>931.2</v>
      </c>
      <c r="L589" s="43">
        <v>232.8</v>
      </c>
      <c r="M589" s="42">
        <v>1552.0000000000002</v>
      </c>
      <c r="N589" s="43">
        <v>1241.6000000000001</v>
      </c>
      <c r="O589" s="43">
        <v>310.40000000000003</v>
      </c>
      <c r="P589" s="55"/>
    </row>
    <row r="590" spans="1:16" ht="28.5" customHeight="1">
      <c r="A590" s="27"/>
      <c r="B590" s="28"/>
      <c r="C590" s="12" t="s">
        <v>30</v>
      </c>
      <c r="D590" s="42">
        <f t="shared" si="135"/>
        <v>278.5</v>
      </c>
      <c r="E590" s="63">
        <v>222.8</v>
      </c>
      <c r="F590" s="63">
        <v>55.7</v>
      </c>
      <c r="G590" s="42">
        <v>557</v>
      </c>
      <c r="H590" s="43">
        <v>445.6</v>
      </c>
      <c r="I590" s="43">
        <v>111.4</v>
      </c>
      <c r="J590" s="42">
        <v>835.50000000000011</v>
      </c>
      <c r="K590" s="43">
        <v>668.40000000000009</v>
      </c>
      <c r="L590" s="43">
        <v>167.10000000000002</v>
      </c>
      <c r="M590" s="42">
        <v>1114</v>
      </c>
      <c r="N590" s="43">
        <v>891.2</v>
      </c>
      <c r="O590" s="43">
        <v>222.8</v>
      </c>
      <c r="P590" s="55"/>
    </row>
    <row r="591" spans="1:16" ht="28.5" customHeight="1">
      <c r="A591" s="27"/>
      <c r="B591" s="28"/>
      <c r="C591" s="12" t="s">
        <v>14</v>
      </c>
      <c r="D591" s="42">
        <f t="shared" si="135"/>
        <v>122.5</v>
      </c>
      <c r="E591" s="63">
        <v>98</v>
      </c>
      <c r="F591" s="63">
        <v>24.5</v>
      </c>
      <c r="G591" s="42">
        <v>245</v>
      </c>
      <c r="H591" s="43">
        <v>196</v>
      </c>
      <c r="I591" s="43">
        <v>49</v>
      </c>
      <c r="J591" s="42">
        <v>367.5</v>
      </c>
      <c r="K591" s="43">
        <v>294</v>
      </c>
      <c r="L591" s="43">
        <v>73.5</v>
      </c>
      <c r="M591" s="42">
        <v>490</v>
      </c>
      <c r="N591" s="43">
        <v>392</v>
      </c>
      <c r="O591" s="43">
        <v>98</v>
      </c>
      <c r="P591" s="55"/>
    </row>
    <row r="592" spans="1:16" ht="28.5" customHeight="1">
      <c r="A592" s="27"/>
      <c r="B592" s="28"/>
      <c r="C592" s="12" t="s">
        <v>15</v>
      </c>
      <c r="D592" s="42">
        <f t="shared" si="135"/>
        <v>45</v>
      </c>
      <c r="E592" s="63">
        <v>36</v>
      </c>
      <c r="F592" s="63">
        <v>9</v>
      </c>
      <c r="G592" s="42">
        <v>90</v>
      </c>
      <c r="H592" s="43">
        <v>72</v>
      </c>
      <c r="I592" s="43">
        <v>18</v>
      </c>
      <c r="J592" s="42">
        <v>135</v>
      </c>
      <c r="K592" s="43">
        <v>108</v>
      </c>
      <c r="L592" s="43">
        <v>27</v>
      </c>
      <c r="M592" s="42">
        <v>180</v>
      </c>
      <c r="N592" s="43">
        <v>144</v>
      </c>
      <c r="O592" s="43">
        <v>36</v>
      </c>
      <c r="P592" s="55"/>
    </row>
    <row r="593" spans="1:16" ht="28.5" customHeight="1">
      <c r="A593" s="27"/>
      <c r="B593" s="28"/>
      <c r="C593" s="12" t="s">
        <v>17</v>
      </c>
      <c r="D593" s="42">
        <f t="shared" si="135"/>
        <v>60</v>
      </c>
      <c r="E593" s="63">
        <v>48</v>
      </c>
      <c r="F593" s="63">
        <v>12</v>
      </c>
      <c r="G593" s="42">
        <v>120</v>
      </c>
      <c r="H593" s="43">
        <v>96</v>
      </c>
      <c r="I593" s="43">
        <v>24</v>
      </c>
      <c r="J593" s="42">
        <v>180</v>
      </c>
      <c r="K593" s="43">
        <v>144</v>
      </c>
      <c r="L593" s="43">
        <v>36</v>
      </c>
      <c r="M593" s="42">
        <v>240</v>
      </c>
      <c r="N593" s="43">
        <v>192</v>
      </c>
      <c r="O593" s="43">
        <v>48</v>
      </c>
      <c r="P593" s="55"/>
    </row>
    <row r="594" spans="1:16" ht="28.5" customHeight="1">
      <c r="A594" s="27"/>
      <c r="B594" s="28"/>
      <c r="C594" s="12" t="s">
        <v>31</v>
      </c>
      <c r="D594" s="42">
        <f t="shared" si="135"/>
        <v>177.5</v>
      </c>
      <c r="E594" s="63">
        <v>142</v>
      </c>
      <c r="F594" s="63">
        <v>35.5</v>
      </c>
      <c r="G594" s="42">
        <v>355</v>
      </c>
      <c r="H594" s="43">
        <v>284</v>
      </c>
      <c r="I594" s="43">
        <v>71</v>
      </c>
      <c r="J594" s="42">
        <v>532.5</v>
      </c>
      <c r="K594" s="43">
        <v>426</v>
      </c>
      <c r="L594" s="43">
        <v>106.5</v>
      </c>
      <c r="M594" s="42">
        <v>710</v>
      </c>
      <c r="N594" s="43">
        <v>568</v>
      </c>
      <c r="O594" s="43">
        <v>142</v>
      </c>
      <c r="P594" s="55"/>
    </row>
    <row r="595" spans="1:16" ht="28.5" customHeight="1">
      <c r="A595" s="27"/>
      <c r="B595" s="28"/>
      <c r="C595" s="12" t="s">
        <v>19</v>
      </c>
      <c r="D595" s="42">
        <f t="shared" si="135"/>
        <v>310</v>
      </c>
      <c r="E595" s="63">
        <v>248</v>
      </c>
      <c r="F595" s="63">
        <v>62</v>
      </c>
      <c r="G595" s="42">
        <v>620</v>
      </c>
      <c r="H595" s="43">
        <v>496</v>
      </c>
      <c r="I595" s="43">
        <v>124</v>
      </c>
      <c r="J595" s="42">
        <v>930</v>
      </c>
      <c r="K595" s="43">
        <v>744</v>
      </c>
      <c r="L595" s="43">
        <v>186</v>
      </c>
      <c r="M595" s="42">
        <v>1240</v>
      </c>
      <c r="N595" s="43">
        <v>992</v>
      </c>
      <c r="O595" s="43">
        <v>248</v>
      </c>
      <c r="P595" s="55"/>
    </row>
    <row r="596" spans="1:16" ht="28.5" customHeight="1">
      <c r="A596" s="27"/>
      <c r="B596" s="28"/>
      <c r="C596" s="12" t="s">
        <v>20</v>
      </c>
      <c r="D596" s="42">
        <f t="shared" si="135"/>
        <v>3308</v>
      </c>
      <c r="E596" s="63">
        <v>2646.4</v>
      </c>
      <c r="F596" s="63">
        <v>661.6</v>
      </c>
      <c r="G596" s="42">
        <v>3308</v>
      </c>
      <c r="H596" s="43">
        <v>2646.4</v>
      </c>
      <c r="I596" s="43">
        <v>661.6</v>
      </c>
      <c r="J596" s="42">
        <v>3308</v>
      </c>
      <c r="K596" s="43">
        <v>2646.4</v>
      </c>
      <c r="L596" s="43">
        <v>661.6</v>
      </c>
      <c r="M596" s="42">
        <v>3308</v>
      </c>
      <c r="N596" s="43">
        <v>2646.4</v>
      </c>
      <c r="O596" s="43">
        <v>661.6</v>
      </c>
      <c r="P596" s="55"/>
    </row>
    <row r="597" spans="1:16" ht="28.5" customHeight="1">
      <c r="A597" s="27"/>
      <c r="B597" s="28"/>
      <c r="C597" s="12" t="s">
        <v>32</v>
      </c>
      <c r="D597" s="42">
        <f t="shared" si="135"/>
        <v>45</v>
      </c>
      <c r="E597" s="63">
        <v>36</v>
      </c>
      <c r="F597" s="63">
        <v>9</v>
      </c>
      <c r="G597" s="42">
        <v>90</v>
      </c>
      <c r="H597" s="43">
        <v>72</v>
      </c>
      <c r="I597" s="43">
        <v>18</v>
      </c>
      <c r="J597" s="42">
        <v>135</v>
      </c>
      <c r="K597" s="43">
        <v>108</v>
      </c>
      <c r="L597" s="43">
        <v>27</v>
      </c>
      <c r="M597" s="42">
        <v>180</v>
      </c>
      <c r="N597" s="43">
        <v>144</v>
      </c>
      <c r="O597" s="43">
        <v>36</v>
      </c>
      <c r="P597" s="55"/>
    </row>
    <row r="598" spans="1:16" ht="50.25" customHeight="1">
      <c r="A598" s="27"/>
      <c r="B598" s="28"/>
      <c r="C598" s="12" t="s">
        <v>165</v>
      </c>
      <c r="D598" s="42">
        <f t="shared" si="135"/>
        <v>650</v>
      </c>
      <c r="E598" s="63">
        <v>520</v>
      </c>
      <c r="F598" s="63">
        <v>130</v>
      </c>
      <c r="G598" s="42">
        <v>650</v>
      </c>
      <c r="H598" s="43">
        <v>520</v>
      </c>
      <c r="I598" s="43">
        <v>130</v>
      </c>
      <c r="J598" s="42">
        <v>650</v>
      </c>
      <c r="K598" s="43">
        <v>520</v>
      </c>
      <c r="L598" s="43">
        <v>130</v>
      </c>
      <c r="M598" s="42">
        <v>650</v>
      </c>
      <c r="N598" s="43">
        <v>520</v>
      </c>
      <c r="O598" s="43">
        <v>130</v>
      </c>
      <c r="P598" s="55"/>
    </row>
    <row r="599" spans="1:16" ht="28.5" customHeight="1">
      <c r="A599" s="27"/>
      <c r="B599" s="28"/>
      <c r="C599" s="10" t="s">
        <v>116</v>
      </c>
      <c r="D599" s="42">
        <f t="shared" si="135"/>
        <v>400</v>
      </c>
      <c r="E599" s="63">
        <v>320</v>
      </c>
      <c r="F599" s="63">
        <v>80</v>
      </c>
      <c r="G599" s="42">
        <v>800</v>
      </c>
      <c r="H599" s="43">
        <v>640</v>
      </c>
      <c r="I599" s="43">
        <v>160</v>
      </c>
      <c r="J599" s="42">
        <v>1200</v>
      </c>
      <c r="K599" s="43">
        <v>960</v>
      </c>
      <c r="L599" s="43">
        <v>240</v>
      </c>
      <c r="M599" s="42">
        <v>1600</v>
      </c>
      <c r="N599" s="43">
        <v>1280</v>
      </c>
      <c r="O599" s="43">
        <v>320</v>
      </c>
      <c r="P599" s="55"/>
    </row>
    <row r="600" spans="1:16" ht="100.5" customHeight="1">
      <c r="A600" s="33"/>
      <c r="B600" s="30">
        <v>12001</v>
      </c>
      <c r="C600" s="13" t="s">
        <v>94</v>
      </c>
      <c r="D600" s="79">
        <f>+E600+F600</f>
        <v>1275360.4000000001</v>
      </c>
      <c r="E600" s="79">
        <f>+E604</f>
        <v>1020288.3</v>
      </c>
      <c r="F600" s="79">
        <f>+F604</f>
        <v>255072.1</v>
      </c>
      <c r="G600" s="79">
        <f>+H600+I600</f>
        <v>3309707.3</v>
      </c>
      <c r="H600" s="79">
        <f>+H604</f>
        <v>2647765.7999999998</v>
      </c>
      <c r="I600" s="79">
        <f>+I604</f>
        <v>661941.5</v>
      </c>
      <c r="J600" s="79">
        <f>+K600+L600</f>
        <v>5890317.4000000004</v>
      </c>
      <c r="K600" s="79">
        <f>+K604</f>
        <v>4712253.9000000004</v>
      </c>
      <c r="L600" s="79">
        <f>+L604</f>
        <v>1178063.5</v>
      </c>
      <c r="M600" s="79">
        <f>+N600+O600</f>
        <v>7216096.6000000006</v>
      </c>
      <c r="N600" s="79">
        <f>+N604</f>
        <v>5772877.3000000007</v>
      </c>
      <c r="O600" s="79">
        <f>+O604</f>
        <v>1443219.3</v>
      </c>
      <c r="P600" s="55"/>
    </row>
    <row r="601" spans="1:16" ht="28.5" customHeight="1">
      <c r="A601" s="27"/>
      <c r="B601" s="28"/>
      <c r="C601" s="10" t="s">
        <v>6</v>
      </c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55"/>
    </row>
    <row r="602" spans="1:16" ht="28.5" customHeight="1">
      <c r="A602" s="27"/>
      <c r="B602" s="28"/>
      <c r="C602" s="8" t="s">
        <v>123</v>
      </c>
      <c r="D602" s="39">
        <f>+E602+F602</f>
        <v>1275360.4000000001</v>
      </c>
      <c r="E602" s="39">
        <f>+E600</f>
        <v>1020288.3</v>
      </c>
      <c r="F602" s="39">
        <f>+F600</f>
        <v>255072.1</v>
      </c>
      <c r="G602" s="39">
        <f>+H602+I602</f>
        <v>3309707.3</v>
      </c>
      <c r="H602" s="39">
        <f>+H600</f>
        <v>2647765.7999999998</v>
      </c>
      <c r="I602" s="39">
        <f>+I600</f>
        <v>661941.5</v>
      </c>
      <c r="J602" s="39">
        <f>+K602+L602</f>
        <v>5890317.4000000004</v>
      </c>
      <c r="K602" s="39">
        <f>+K600</f>
        <v>4712253.9000000004</v>
      </c>
      <c r="L602" s="39">
        <f>+L600</f>
        <v>1178063.5</v>
      </c>
      <c r="M602" s="39">
        <f>+N602+O602</f>
        <v>7216096.6000000006</v>
      </c>
      <c r="N602" s="39">
        <f>+N600</f>
        <v>5772877.3000000007</v>
      </c>
      <c r="O602" s="39">
        <f>+O600</f>
        <v>1443219.3</v>
      </c>
      <c r="P602" s="55"/>
    </row>
    <row r="603" spans="1:16" ht="28.5" customHeight="1">
      <c r="A603" s="27"/>
      <c r="B603" s="28"/>
      <c r="C603" s="10" t="s">
        <v>7</v>
      </c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55"/>
    </row>
    <row r="604" spans="1:16" ht="28.5" customHeight="1">
      <c r="A604" s="27"/>
      <c r="B604" s="28"/>
      <c r="C604" s="10" t="s">
        <v>22</v>
      </c>
      <c r="D604" s="42">
        <f>+E604+F604</f>
        <v>1275360.4000000001</v>
      </c>
      <c r="E604" s="42">
        <f>+E605+E606+E607</f>
        <v>1020288.3</v>
      </c>
      <c r="F604" s="42">
        <f>+F605+F606+F607</f>
        <v>255072.1</v>
      </c>
      <c r="G604" s="42">
        <f>+H604+I604</f>
        <v>3309707.3</v>
      </c>
      <c r="H604" s="42">
        <f>+H605+H606+H607</f>
        <v>2647765.7999999998</v>
      </c>
      <c r="I604" s="42">
        <f>+I605+I606+I607</f>
        <v>661941.5</v>
      </c>
      <c r="J604" s="42">
        <f>+K604+L604</f>
        <v>5890317.4000000004</v>
      </c>
      <c r="K604" s="42">
        <f>+K605+K606+K607</f>
        <v>4712253.9000000004</v>
      </c>
      <c r="L604" s="42">
        <f>+L605+L606+L607</f>
        <v>1178063.5</v>
      </c>
      <c r="M604" s="42">
        <f>+N604+O604</f>
        <v>7216096.6000000006</v>
      </c>
      <c r="N604" s="42">
        <f>+N605+N606+N607</f>
        <v>5772877.3000000007</v>
      </c>
      <c r="O604" s="42">
        <f>+O605+O606+O607</f>
        <v>1443219.3</v>
      </c>
      <c r="P604" s="55"/>
    </row>
    <row r="605" spans="1:16" ht="28.5" customHeight="1">
      <c r="A605" s="27"/>
      <c r="B605" s="28"/>
      <c r="C605" s="12" t="s">
        <v>33</v>
      </c>
      <c r="D605" s="42">
        <f t="shared" ref="D605:D607" si="136">+E605+F605</f>
        <v>1210670.4000000001</v>
      </c>
      <c r="E605" s="63">
        <v>968536.3</v>
      </c>
      <c r="F605" s="63">
        <v>242134.1</v>
      </c>
      <c r="G605" s="42">
        <v>3084077.3</v>
      </c>
      <c r="H605" s="43">
        <v>2467261.7999999998</v>
      </c>
      <c r="I605" s="43">
        <v>616815.5</v>
      </c>
      <c r="J605" s="42">
        <v>5537927.4000000004</v>
      </c>
      <c r="K605" s="43">
        <v>4430341.9000000004</v>
      </c>
      <c r="L605" s="43">
        <v>1107585.5</v>
      </c>
      <c r="M605" s="42">
        <v>6837927.4000000004</v>
      </c>
      <c r="N605" s="63">
        <v>5470341.9000000004</v>
      </c>
      <c r="O605" s="63">
        <v>1367585.5</v>
      </c>
      <c r="P605" s="55"/>
    </row>
    <row r="606" spans="1:16" ht="28.5" customHeight="1">
      <c r="A606" s="27"/>
      <c r="B606" s="28"/>
      <c r="C606" s="12" t="s">
        <v>34</v>
      </c>
      <c r="D606" s="42">
        <f t="shared" si="136"/>
        <v>50000</v>
      </c>
      <c r="E606" s="63">
        <v>40000</v>
      </c>
      <c r="F606" s="63">
        <v>10000</v>
      </c>
      <c r="G606" s="42">
        <v>50000</v>
      </c>
      <c r="H606" s="43">
        <v>40000</v>
      </c>
      <c r="I606" s="43">
        <v>10000</v>
      </c>
      <c r="J606" s="42">
        <v>50000</v>
      </c>
      <c r="K606" s="43">
        <v>40000</v>
      </c>
      <c r="L606" s="43">
        <v>10000</v>
      </c>
      <c r="M606" s="42">
        <v>50000</v>
      </c>
      <c r="N606" s="63">
        <v>40000</v>
      </c>
      <c r="O606" s="63">
        <v>10000</v>
      </c>
      <c r="P606" s="55"/>
    </row>
    <row r="607" spans="1:16" ht="28.5" customHeight="1">
      <c r="A607" s="27" t="s">
        <v>149</v>
      </c>
      <c r="B607" s="28"/>
      <c r="C607" s="12" t="s">
        <v>35</v>
      </c>
      <c r="D607" s="42">
        <f t="shared" si="136"/>
        <v>14690</v>
      </c>
      <c r="E607" s="63">
        <v>11752</v>
      </c>
      <c r="F607" s="63">
        <v>2938</v>
      </c>
      <c r="G607" s="42">
        <v>175630</v>
      </c>
      <c r="H607" s="43">
        <v>140504</v>
      </c>
      <c r="I607" s="43">
        <v>35126</v>
      </c>
      <c r="J607" s="42">
        <v>302390</v>
      </c>
      <c r="K607" s="43">
        <v>241912</v>
      </c>
      <c r="L607" s="43">
        <v>60478</v>
      </c>
      <c r="M607" s="42">
        <v>328169.2</v>
      </c>
      <c r="N607" s="63">
        <v>262535.40000000002</v>
      </c>
      <c r="O607" s="63">
        <v>65633.8</v>
      </c>
      <c r="P607" s="55"/>
    </row>
    <row r="608" spans="1:16" s="3" customFormat="1" ht="28.5" customHeight="1">
      <c r="A608" s="31">
        <v>1086</v>
      </c>
      <c r="B608" s="28"/>
      <c r="C608" s="13" t="s">
        <v>50</v>
      </c>
      <c r="D608" s="44">
        <f>+E608+F608</f>
        <v>439932.5</v>
      </c>
      <c r="E608" s="44">
        <f>+E610+E630</f>
        <v>398138.3</v>
      </c>
      <c r="F608" s="44">
        <f>+F610+F630</f>
        <v>41794.199999999997</v>
      </c>
      <c r="G608" s="44">
        <f>+H608+I608</f>
        <v>1217250</v>
      </c>
      <c r="H608" s="44">
        <f>+H610+H630</f>
        <v>1076140.3999999999</v>
      </c>
      <c r="I608" s="44">
        <f>+I610+I630</f>
        <v>141109.6</v>
      </c>
      <c r="J608" s="44">
        <f>+K608+L608</f>
        <v>2107468.4</v>
      </c>
      <c r="K608" s="44">
        <f>+K610+K630</f>
        <v>1836102.5</v>
      </c>
      <c r="L608" s="44">
        <f>+L610+L630</f>
        <v>271365.90000000002</v>
      </c>
      <c r="M608" s="44">
        <f>+N608+O608</f>
        <v>2616442</v>
      </c>
      <c r="N608" s="44">
        <f>+N610+N630</f>
        <v>2293945.5</v>
      </c>
      <c r="O608" s="44">
        <f>+O610+O630</f>
        <v>322496.5</v>
      </c>
      <c r="P608" s="56"/>
    </row>
    <row r="609" spans="1:16" ht="28.5" customHeight="1">
      <c r="A609" s="27"/>
      <c r="B609" s="28"/>
      <c r="C609" s="10" t="s">
        <v>5</v>
      </c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55"/>
    </row>
    <row r="610" spans="1:16" ht="58.5" customHeight="1">
      <c r="A610" s="27"/>
      <c r="B610" s="30">
        <v>11001</v>
      </c>
      <c r="C610" s="13" t="s">
        <v>51</v>
      </c>
      <c r="D610" s="79">
        <f>+E610+F610</f>
        <v>189259.9</v>
      </c>
      <c r="E610" s="79">
        <f>+E614</f>
        <v>173839.9</v>
      </c>
      <c r="F610" s="79">
        <f>+F614</f>
        <v>15420</v>
      </c>
      <c r="G610" s="79">
        <f>+H610+I610</f>
        <v>448235.30000000005</v>
      </c>
      <c r="H610" s="79">
        <f>+H614</f>
        <v>414546.4</v>
      </c>
      <c r="I610" s="79">
        <f>+I614</f>
        <v>33688.9</v>
      </c>
      <c r="J610" s="79">
        <f>+K610+L610</f>
        <v>694409.00000000012</v>
      </c>
      <c r="K610" s="79">
        <f>+K614</f>
        <v>645676.70000000007</v>
      </c>
      <c r="L610" s="79">
        <f>+L614</f>
        <v>48732.3</v>
      </c>
      <c r="M610" s="79">
        <f>+N610+O610</f>
        <v>919598</v>
      </c>
      <c r="N610" s="79">
        <f>+N614</f>
        <v>850740.8</v>
      </c>
      <c r="O610" s="79">
        <f>+O614</f>
        <v>68857.2</v>
      </c>
      <c r="P610" s="55"/>
    </row>
    <row r="611" spans="1:16" ht="28.5" customHeight="1">
      <c r="A611" s="27"/>
      <c r="B611" s="28"/>
      <c r="C611" s="10" t="s">
        <v>6</v>
      </c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55"/>
    </row>
    <row r="612" spans="1:16" ht="28.5" customHeight="1">
      <c r="A612" s="27"/>
      <c r="B612" s="28"/>
      <c r="C612" s="8" t="s">
        <v>123</v>
      </c>
      <c r="D612" s="39">
        <f>+E612+F612</f>
        <v>189259.9</v>
      </c>
      <c r="E612" s="39">
        <f>+E610</f>
        <v>173839.9</v>
      </c>
      <c r="F612" s="39">
        <f>+F610</f>
        <v>15420</v>
      </c>
      <c r="G612" s="39">
        <f>+H612+I612</f>
        <v>448235.30000000005</v>
      </c>
      <c r="H612" s="39">
        <f>+H610</f>
        <v>414546.4</v>
      </c>
      <c r="I612" s="39">
        <f>+I610</f>
        <v>33688.9</v>
      </c>
      <c r="J612" s="39">
        <f>+K612+L612</f>
        <v>694409.00000000012</v>
      </c>
      <c r="K612" s="39">
        <f>+K610</f>
        <v>645676.70000000007</v>
      </c>
      <c r="L612" s="39">
        <f>+L610</f>
        <v>48732.3</v>
      </c>
      <c r="M612" s="39">
        <f>+N612+O612</f>
        <v>919598</v>
      </c>
      <c r="N612" s="39">
        <f>+N610</f>
        <v>850740.8</v>
      </c>
      <c r="O612" s="39">
        <f>+O610</f>
        <v>68857.2</v>
      </c>
      <c r="P612" s="55"/>
    </row>
    <row r="613" spans="1:16" ht="28.5" customHeight="1">
      <c r="A613" s="27"/>
      <c r="B613" s="28"/>
      <c r="C613" s="10" t="s">
        <v>7</v>
      </c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55"/>
    </row>
    <row r="614" spans="1:16" ht="28.5" customHeight="1">
      <c r="A614" s="27"/>
      <c r="B614" s="28"/>
      <c r="C614" s="10" t="s">
        <v>8</v>
      </c>
      <c r="D614" s="42">
        <f>+E614+F614</f>
        <v>189259.9</v>
      </c>
      <c r="E614" s="42">
        <f>SUM(E615:E629)</f>
        <v>173839.9</v>
      </c>
      <c r="F614" s="42">
        <f>SUM(F615:F629)</f>
        <v>15420</v>
      </c>
      <c r="G614" s="42">
        <f>+H614+I614</f>
        <v>448235.30000000005</v>
      </c>
      <c r="H614" s="42">
        <f>SUM(H615:H629)</f>
        <v>414546.4</v>
      </c>
      <c r="I614" s="42">
        <f>SUM(I615:I629)</f>
        <v>33688.9</v>
      </c>
      <c r="J614" s="42">
        <f>+K614+L614</f>
        <v>694409.00000000012</v>
      </c>
      <c r="K614" s="42">
        <f>SUM(K615:K629)</f>
        <v>645676.70000000007</v>
      </c>
      <c r="L614" s="42">
        <f>SUM(L615:L629)</f>
        <v>48732.3</v>
      </c>
      <c r="M614" s="42">
        <f>+N614+O614</f>
        <v>919598</v>
      </c>
      <c r="N614" s="42">
        <f>SUM(N615:N629)</f>
        <v>850740.8</v>
      </c>
      <c r="O614" s="42">
        <f>SUM(O615:O629)</f>
        <v>68857.2</v>
      </c>
      <c r="P614" s="55"/>
    </row>
    <row r="615" spans="1:16" ht="28.5" customHeight="1">
      <c r="A615" s="27"/>
      <c r="B615" s="28"/>
      <c r="C615" s="12" t="s">
        <v>10</v>
      </c>
      <c r="D615" s="42">
        <f t="shared" ref="D615:D629" si="137">+E615+F615</f>
        <v>133.10000000000002</v>
      </c>
      <c r="E615" s="43">
        <v>99.800000000000011</v>
      </c>
      <c r="F615" s="43">
        <v>33.299999999999997</v>
      </c>
      <c r="G615" s="42">
        <f t="shared" ref="G615:G629" si="138">+H615+I615</f>
        <v>266.20000000000005</v>
      </c>
      <c r="H615" s="43">
        <v>199.60000000000002</v>
      </c>
      <c r="I615" s="43">
        <v>66.599999999999994</v>
      </c>
      <c r="J615" s="42">
        <f t="shared" ref="J615:J629" si="139">+K615+L615</f>
        <v>399.3</v>
      </c>
      <c r="K615" s="43">
        <v>299.40000000000003</v>
      </c>
      <c r="L615" s="43">
        <v>99.899999999999991</v>
      </c>
      <c r="M615" s="42">
        <f t="shared" ref="M615:M629" si="140">+N615+O615</f>
        <v>532.40000000000009</v>
      </c>
      <c r="N615" s="43">
        <v>399.20000000000005</v>
      </c>
      <c r="O615" s="43">
        <v>133.19999999999999</v>
      </c>
      <c r="P615" s="55"/>
    </row>
    <row r="616" spans="1:16" ht="28.5" customHeight="1">
      <c r="A616" s="27"/>
      <c r="B616" s="28"/>
      <c r="C616" s="12" t="s">
        <v>11</v>
      </c>
      <c r="D616" s="42">
        <f t="shared" si="137"/>
        <v>440</v>
      </c>
      <c r="E616" s="43">
        <v>330</v>
      </c>
      <c r="F616" s="43">
        <v>110</v>
      </c>
      <c r="G616" s="42">
        <f t="shared" si="138"/>
        <v>440</v>
      </c>
      <c r="H616" s="43">
        <v>330</v>
      </c>
      <c r="I616" s="43">
        <v>110</v>
      </c>
      <c r="J616" s="42">
        <f t="shared" si="139"/>
        <v>440</v>
      </c>
      <c r="K616" s="43">
        <v>330</v>
      </c>
      <c r="L616" s="43">
        <v>110</v>
      </c>
      <c r="M616" s="42">
        <f t="shared" si="140"/>
        <v>880</v>
      </c>
      <c r="N616" s="43">
        <v>660</v>
      </c>
      <c r="O616" s="43">
        <v>220</v>
      </c>
      <c r="P616" s="55"/>
    </row>
    <row r="617" spans="1:16" ht="28.5" customHeight="1">
      <c r="A617" s="27"/>
      <c r="B617" s="28"/>
      <c r="C617" s="12" t="s">
        <v>46</v>
      </c>
      <c r="D617" s="42">
        <f t="shared" si="137"/>
        <v>1493.3</v>
      </c>
      <c r="E617" s="43">
        <v>1120</v>
      </c>
      <c r="F617" s="43">
        <v>373.3</v>
      </c>
      <c r="G617" s="42">
        <f t="shared" si="138"/>
        <v>2986.6</v>
      </c>
      <c r="H617" s="43">
        <v>2240</v>
      </c>
      <c r="I617" s="43">
        <v>746.6</v>
      </c>
      <c r="J617" s="42">
        <f t="shared" si="139"/>
        <v>4479.8999999999996</v>
      </c>
      <c r="K617" s="43">
        <v>3360</v>
      </c>
      <c r="L617" s="43">
        <v>1119.9000000000001</v>
      </c>
      <c r="M617" s="42">
        <f t="shared" si="140"/>
        <v>5973.2</v>
      </c>
      <c r="N617" s="43">
        <v>4480</v>
      </c>
      <c r="O617" s="43">
        <v>1493.2</v>
      </c>
      <c r="P617" s="55"/>
    </row>
    <row r="618" spans="1:16" ht="28.5" customHeight="1">
      <c r="A618" s="27"/>
      <c r="B618" s="28"/>
      <c r="C618" s="12" t="s">
        <v>13</v>
      </c>
      <c r="D618" s="42">
        <f t="shared" si="137"/>
        <v>675.1</v>
      </c>
      <c r="E618" s="43">
        <v>506.3</v>
      </c>
      <c r="F618" s="43">
        <v>168.8</v>
      </c>
      <c r="G618" s="42">
        <f t="shared" si="138"/>
        <v>1350.2</v>
      </c>
      <c r="H618" s="43">
        <v>1012.6</v>
      </c>
      <c r="I618" s="43">
        <v>337.6</v>
      </c>
      <c r="J618" s="42">
        <f t="shared" si="139"/>
        <v>2025.3000000000002</v>
      </c>
      <c r="K618" s="43">
        <v>1518.9</v>
      </c>
      <c r="L618" s="43">
        <v>506.40000000000003</v>
      </c>
      <c r="M618" s="42">
        <f t="shared" si="140"/>
        <v>2700.4</v>
      </c>
      <c r="N618" s="43">
        <v>2025.2</v>
      </c>
      <c r="O618" s="43">
        <v>675.2</v>
      </c>
      <c r="P618" s="55"/>
    </row>
    <row r="619" spans="1:16" ht="28.5" customHeight="1">
      <c r="A619" s="27"/>
      <c r="B619" s="28"/>
      <c r="C619" s="12" t="s">
        <v>15</v>
      </c>
      <c r="D619" s="42">
        <f t="shared" si="137"/>
        <v>1100</v>
      </c>
      <c r="E619" s="43">
        <v>825</v>
      </c>
      <c r="F619" s="43">
        <v>275</v>
      </c>
      <c r="G619" s="42">
        <f t="shared" si="138"/>
        <v>2200</v>
      </c>
      <c r="H619" s="43">
        <v>1650</v>
      </c>
      <c r="I619" s="43">
        <v>550</v>
      </c>
      <c r="J619" s="42">
        <f t="shared" si="139"/>
        <v>2260</v>
      </c>
      <c r="K619" s="43">
        <v>1695</v>
      </c>
      <c r="L619" s="43">
        <v>565</v>
      </c>
      <c r="M619" s="42">
        <f t="shared" si="140"/>
        <v>2320</v>
      </c>
      <c r="N619" s="43">
        <v>1740</v>
      </c>
      <c r="O619" s="43">
        <v>580</v>
      </c>
      <c r="P619" s="55"/>
    </row>
    <row r="620" spans="1:16" ht="28.5" customHeight="1">
      <c r="A620" s="27"/>
      <c r="B620" s="28"/>
      <c r="C620" s="12" t="s">
        <v>16</v>
      </c>
      <c r="D620" s="42">
        <f t="shared" si="137"/>
        <v>34240.300000000003</v>
      </c>
      <c r="E620" s="43">
        <v>25680.2</v>
      </c>
      <c r="F620" s="43">
        <v>8560.1</v>
      </c>
      <c r="G620" s="42">
        <f t="shared" si="138"/>
        <v>72848.600000000006</v>
      </c>
      <c r="H620" s="43">
        <v>54636.4</v>
      </c>
      <c r="I620" s="43">
        <v>18212.2</v>
      </c>
      <c r="J620" s="42">
        <f t="shared" si="139"/>
        <v>107256.8</v>
      </c>
      <c r="K620" s="43">
        <v>80442.5</v>
      </c>
      <c r="L620" s="43">
        <v>26814.300000000003</v>
      </c>
      <c r="M620" s="42">
        <f t="shared" si="140"/>
        <v>152556.1</v>
      </c>
      <c r="N620" s="43">
        <v>114416.9</v>
      </c>
      <c r="O620" s="43">
        <v>38139.200000000004</v>
      </c>
      <c r="P620" s="55"/>
    </row>
    <row r="621" spans="1:16" ht="28.5" customHeight="1">
      <c r="A621" s="27"/>
      <c r="B621" s="28"/>
      <c r="C621" s="12" t="s">
        <v>131</v>
      </c>
      <c r="D621" s="42">
        <f t="shared" si="137"/>
        <v>300</v>
      </c>
      <c r="E621" s="43">
        <v>225</v>
      </c>
      <c r="F621" s="43">
        <v>75</v>
      </c>
      <c r="G621" s="42">
        <f t="shared" si="138"/>
        <v>600</v>
      </c>
      <c r="H621" s="43">
        <v>450</v>
      </c>
      <c r="I621" s="43">
        <v>150</v>
      </c>
      <c r="J621" s="42">
        <f t="shared" si="139"/>
        <v>900</v>
      </c>
      <c r="K621" s="43">
        <v>675</v>
      </c>
      <c r="L621" s="43">
        <v>225</v>
      </c>
      <c r="M621" s="42">
        <f t="shared" si="140"/>
        <v>1200</v>
      </c>
      <c r="N621" s="43">
        <v>900</v>
      </c>
      <c r="O621" s="43">
        <v>300</v>
      </c>
      <c r="P621" s="55"/>
    </row>
    <row r="622" spans="1:16" ht="28.5" customHeight="1">
      <c r="A622" s="27"/>
      <c r="B622" s="28"/>
      <c r="C622" s="12" t="s">
        <v>126</v>
      </c>
      <c r="D622" s="42">
        <f t="shared" si="137"/>
        <v>27500</v>
      </c>
      <c r="E622" s="43">
        <v>23375</v>
      </c>
      <c r="F622" s="43">
        <v>4125</v>
      </c>
      <c r="G622" s="42">
        <f t="shared" si="138"/>
        <v>62661.599999999999</v>
      </c>
      <c r="H622" s="43">
        <v>52496.2</v>
      </c>
      <c r="I622" s="43">
        <v>10165.4</v>
      </c>
      <c r="J622" s="42">
        <f t="shared" si="139"/>
        <v>90161.599999999991</v>
      </c>
      <c r="K622" s="43">
        <v>75871.199999999997</v>
      </c>
      <c r="L622" s="43">
        <v>14290.4</v>
      </c>
      <c r="M622" s="42">
        <f t="shared" si="140"/>
        <v>126061.6</v>
      </c>
      <c r="N622" s="43">
        <v>105546.2</v>
      </c>
      <c r="O622" s="43">
        <v>20515.400000000001</v>
      </c>
      <c r="P622" s="55"/>
    </row>
    <row r="623" spans="1:16" ht="28.5" customHeight="1">
      <c r="A623" s="27"/>
      <c r="B623" s="28"/>
      <c r="C623" s="12" t="s">
        <v>18</v>
      </c>
      <c r="D623" s="42">
        <f t="shared" si="137"/>
        <v>1360</v>
      </c>
      <c r="E623" s="43">
        <v>1020</v>
      </c>
      <c r="F623" s="43">
        <v>340</v>
      </c>
      <c r="G623" s="42">
        <f t="shared" si="138"/>
        <v>2720</v>
      </c>
      <c r="H623" s="43">
        <v>2040</v>
      </c>
      <c r="I623" s="43">
        <v>680</v>
      </c>
      <c r="J623" s="42">
        <f t="shared" si="139"/>
        <v>4080</v>
      </c>
      <c r="K623" s="43">
        <v>3060</v>
      </c>
      <c r="L623" s="43">
        <v>1020</v>
      </c>
      <c r="M623" s="42">
        <f t="shared" si="140"/>
        <v>5440</v>
      </c>
      <c r="N623" s="43">
        <v>4080</v>
      </c>
      <c r="O623" s="43">
        <v>1360</v>
      </c>
      <c r="P623" s="55"/>
    </row>
    <row r="624" spans="1:16" ht="28.5" customHeight="1">
      <c r="A624" s="27"/>
      <c r="B624" s="28"/>
      <c r="C624" s="12" t="s">
        <v>19</v>
      </c>
      <c r="D624" s="42">
        <f t="shared" si="137"/>
        <v>594</v>
      </c>
      <c r="E624" s="43">
        <v>445.5</v>
      </c>
      <c r="F624" s="43">
        <v>148.5</v>
      </c>
      <c r="G624" s="42">
        <f t="shared" si="138"/>
        <v>1188</v>
      </c>
      <c r="H624" s="43">
        <v>891</v>
      </c>
      <c r="I624" s="43">
        <v>297</v>
      </c>
      <c r="J624" s="42">
        <f t="shared" si="139"/>
        <v>1782</v>
      </c>
      <c r="K624" s="43">
        <v>1336.5</v>
      </c>
      <c r="L624" s="43">
        <v>445.5</v>
      </c>
      <c r="M624" s="42">
        <f t="shared" si="140"/>
        <v>2376</v>
      </c>
      <c r="N624" s="43">
        <v>1782</v>
      </c>
      <c r="O624" s="43">
        <v>594</v>
      </c>
      <c r="P624" s="55"/>
    </row>
    <row r="625" spans="1:16" ht="28.5" customHeight="1">
      <c r="A625" s="27"/>
      <c r="B625" s="28"/>
      <c r="C625" s="12" t="s">
        <v>20</v>
      </c>
      <c r="D625" s="42">
        <f t="shared" si="137"/>
        <v>4379.6000000000004</v>
      </c>
      <c r="E625" s="43">
        <v>3284.7</v>
      </c>
      <c r="F625" s="43">
        <v>1094.9000000000001</v>
      </c>
      <c r="G625" s="42">
        <f t="shared" si="138"/>
        <v>8729.6</v>
      </c>
      <c r="H625" s="43">
        <v>6547.2</v>
      </c>
      <c r="I625" s="43">
        <v>2182.4</v>
      </c>
      <c r="J625" s="42">
        <f t="shared" si="139"/>
        <v>13079.599999999999</v>
      </c>
      <c r="K625" s="43">
        <v>9809.7999999999993</v>
      </c>
      <c r="L625" s="43">
        <v>3269.8</v>
      </c>
      <c r="M625" s="42">
        <f t="shared" si="140"/>
        <v>17859.599999999999</v>
      </c>
      <c r="N625" s="43">
        <v>13394.8</v>
      </c>
      <c r="O625" s="43">
        <v>4464.8</v>
      </c>
      <c r="P625" s="55"/>
    </row>
    <row r="626" spans="1:16" ht="28.5" customHeight="1">
      <c r="A626" s="27"/>
      <c r="B626" s="28"/>
      <c r="C626" s="12" t="s">
        <v>32</v>
      </c>
      <c r="D626" s="42">
        <f t="shared" si="137"/>
        <v>50</v>
      </c>
      <c r="E626" s="43">
        <v>37.5</v>
      </c>
      <c r="F626" s="43">
        <v>12.5</v>
      </c>
      <c r="G626" s="42">
        <f t="shared" si="138"/>
        <v>100</v>
      </c>
      <c r="H626" s="43">
        <v>75</v>
      </c>
      <c r="I626" s="43">
        <v>25</v>
      </c>
      <c r="J626" s="42">
        <f t="shared" si="139"/>
        <v>150</v>
      </c>
      <c r="K626" s="43">
        <v>112.5</v>
      </c>
      <c r="L626" s="43">
        <v>37.5</v>
      </c>
      <c r="M626" s="42">
        <f t="shared" si="140"/>
        <v>200</v>
      </c>
      <c r="N626" s="43">
        <v>150</v>
      </c>
      <c r="O626" s="43">
        <v>50</v>
      </c>
      <c r="P626" s="55"/>
    </row>
    <row r="627" spans="1:16" ht="28.5" customHeight="1">
      <c r="A627" s="27"/>
      <c r="B627" s="28"/>
      <c r="C627" s="10" t="s">
        <v>124</v>
      </c>
      <c r="D627" s="42">
        <f t="shared" si="137"/>
        <v>116580</v>
      </c>
      <c r="E627" s="43">
        <v>116580</v>
      </c>
      <c r="F627" s="43"/>
      <c r="G627" s="42">
        <f t="shared" si="138"/>
        <v>291480</v>
      </c>
      <c r="H627" s="43">
        <v>291480</v>
      </c>
      <c r="I627" s="43">
        <v>0</v>
      </c>
      <c r="J627" s="42">
        <f t="shared" si="139"/>
        <v>466480</v>
      </c>
      <c r="K627" s="43">
        <v>466480</v>
      </c>
      <c r="L627" s="43">
        <v>0</v>
      </c>
      <c r="M627" s="42">
        <f t="shared" si="140"/>
        <v>600169.69999999995</v>
      </c>
      <c r="N627" s="43">
        <v>600169.69999999995</v>
      </c>
      <c r="O627" s="43">
        <v>0</v>
      </c>
      <c r="P627" s="55"/>
    </row>
    <row r="628" spans="1:16" ht="48" customHeight="1">
      <c r="A628" s="27"/>
      <c r="B628" s="28"/>
      <c r="C628" s="12" t="s">
        <v>165</v>
      </c>
      <c r="D628" s="42">
        <f t="shared" si="137"/>
        <v>164.5</v>
      </c>
      <c r="E628" s="43">
        <v>123.4</v>
      </c>
      <c r="F628" s="43">
        <v>41.1</v>
      </c>
      <c r="G628" s="42">
        <f t="shared" si="138"/>
        <v>164.5</v>
      </c>
      <c r="H628" s="43">
        <v>123.4</v>
      </c>
      <c r="I628" s="43">
        <v>41.1</v>
      </c>
      <c r="J628" s="42">
        <f t="shared" si="139"/>
        <v>164.5</v>
      </c>
      <c r="K628" s="43">
        <v>123.4</v>
      </c>
      <c r="L628" s="43">
        <v>41.1</v>
      </c>
      <c r="M628" s="42">
        <f t="shared" si="140"/>
        <v>329</v>
      </c>
      <c r="N628" s="43">
        <v>246.8</v>
      </c>
      <c r="O628" s="43">
        <v>82.2</v>
      </c>
      <c r="P628" s="55"/>
    </row>
    <row r="629" spans="1:16" ht="28.5" customHeight="1">
      <c r="A629" s="27"/>
      <c r="B629" s="28"/>
      <c r="C629" s="10" t="s">
        <v>116</v>
      </c>
      <c r="D629" s="42">
        <f t="shared" si="137"/>
        <v>250</v>
      </c>
      <c r="E629" s="43">
        <v>187.5</v>
      </c>
      <c r="F629" s="43">
        <v>62.5</v>
      </c>
      <c r="G629" s="42">
        <f t="shared" si="138"/>
        <v>500</v>
      </c>
      <c r="H629" s="43">
        <v>375</v>
      </c>
      <c r="I629" s="43">
        <v>125</v>
      </c>
      <c r="J629" s="42">
        <f t="shared" si="139"/>
        <v>750</v>
      </c>
      <c r="K629" s="43">
        <v>562.5</v>
      </c>
      <c r="L629" s="43">
        <v>187.5</v>
      </c>
      <c r="M629" s="42">
        <f t="shared" si="140"/>
        <v>1000</v>
      </c>
      <c r="N629" s="43">
        <v>750</v>
      </c>
      <c r="O629" s="43">
        <v>250</v>
      </c>
      <c r="P629" s="55"/>
    </row>
    <row r="630" spans="1:16" ht="68.25" customHeight="1">
      <c r="A630" s="27"/>
      <c r="B630" s="30">
        <v>12001</v>
      </c>
      <c r="C630" s="13" t="s">
        <v>52</v>
      </c>
      <c r="D630" s="79">
        <f>+E630+F630</f>
        <v>250672.59999999998</v>
      </c>
      <c r="E630" s="79">
        <f>+E634</f>
        <v>224298.4</v>
      </c>
      <c r="F630" s="79">
        <f>+F634</f>
        <v>26374.199999999997</v>
      </c>
      <c r="G630" s="79">
        <f>+H630+I630</f>
        <v>769014.7</v>
      </c>
      <c r="H630" s="79">
        <f>+H634</f>
        <v>661594</v>
      </c>
      <c r="I630" s="79">
        <f>+I634</f>
        <v>107420.7</v>
      </c>
      <c r="J630" s="79">
        <f>+K630+L630</f>
        <v>1413059.4</v>
      </c>
      <c r="K630" s="79">
        <f>+K634</f>
        <v>1190425.7999999998</v>
      </c>
      <c r="L630" s="79">
        <f>+L634</f>
        <v>222633.60000000001</v>
      </c>
      <c r="M630" s="79">
        <f>+N630+O630</f>
        <v>1696844</v>
      </c>
      <c r="N630" s="79">
        <f>+N634</f>
        <v>1443204.7</v>
      </c>
      <c r="O630" s="79">
        <f>+O634</f>
        <v>253639.3</v>
      </c>
      <c r="P630" s="55"/>
    </row>
    <row r="631" spans="1:16" ht="28.5" customHeight="1">
      <c r="A631" s="27"/>
      <c r="B631" s="28"/>
      <c r="C631" s="10" t="s">
        <v>6</v>
      </c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55"/>
    </row>
    <row r="632" spans="1:16" ht="28.5" customHeight="1">
      <c r="A632" s="27"/>
      <c r="B632" s="28"/>
      <c r="C632" s="8" t="s">
        <v>123</v>
      </c>
      <c r="D632" s="39">
        <f>+E632+F632</f>
        <v>250672.59999999998</v>
      </c>
      <c r="E632" s="39">
        <f>+E630</f>
        <v>224298.4</v>
      </c>
      <c r="F632" s="39">
        <f>+F630</f>
        <v>26374.199999999997</v>
      </c>
      <c r="G632" s="39">
        <f>+H632+I632</f>
        <v>769014.7</v>
      </c>
      <c r="H632" s="39">
        <f>+H630</f>
        <v>661594</v>
      </c>
      <c r="I632" s="39">
        <f>+I630</f>
        <v>107420.7</v>
      </c>
      <c r="J632" s="39">
        <f>+K632+L632</f>
        <v>1413059.4</v>
      </c>
      <c r="K632" s="39">
        <f>+K630</f>
        <v>1190425.7999999998</v>
      </c>
      <c r="L632" s="39">
        <f>+L630</f>
        <v>222633.60000000001</v>
      </c>
      <c r="M632" s="39">
        <f>+N632+O632</f>
        <v>1696844</v>
      </c>
      <c r="N632" s="39">
        <f>+N630</f>
        <v>1443204.7</v>
      </c>
      <c r="O632" s="39">
        <f>+O630</f>
        <v>253639.3</v>
      </c>
      <c r="P632" s="55"/>
    </row>
    <row r="633" spans="1:16" ht="28.5" customHeight="1">
      <c r="A633" s="27"/>
      <c r="B633" s="28"/>
      <c r="C633" s="10" t="s">
        <v>7</v>
      </c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55"/>
    </row>
    <row r="634" spans="1:16" ht="28.5" customHeight="1">
      <c r="A634" s="27"/>
      <c r="B634" s="28"/>
      <c r="C634" s="10" t="s">
        <v>22</v>
      </c>
      <c r="D634" s="42">
        <f>+E634+F634</f>
        <v>250672.59999999998</v>
      </c>
      <c r="E634" s="42">
        <f>+E635+E636+E637</f>
        <v>224298.4</v>
      </c>
      <c r="F634" s="42">
        <f>+F635+F636+F637</f>
        <v>26374.199999999997</v>
      </c>
      <c r="G634" s="42">
        <f>+H634+I634</f>
        <v>769014.7</v>
      </c>
      <c r="H634" s="42">
        <f>+H635+H636+H637</f>
        <v>661594</v>
      </c>
      <c r="I634" s="42">
        <f>+I635+I636+I637</f>
        <v>107420.7</v>
      </c>
      <c r="J634" s="42">
        <f>+K634+L634</f>
        <v>1413059.4</v>
      </c>
      <c r="K634" s="42">
        <f>+K635+K636+K637</f>
        <v>1190425.7999999998</v>
      </c>
      <c r="L634" s="42">
        <f>+L635+L636+L637</f>
        <v>222633.60000000001</v>
      </c>
      <c r="M634" s="42">
        <f>+N634+O634</f>
        <v>1696844</v>
      </c>
      <c r="N634" s="42">
        <f>+N635+N636+N637</f>
        <v>1443204.7</v>
      </c>
      <c r="O634" s="42">
        <f>+O635+O636+O637</f>
        <v>253639.3</v>
      </c>
      <c r="P634" s="55"/>
    </row>
    <row r="635" spans="1:16" ht="28.5" customHeight="1">
      <c r="A635" s="27"/>
      <c r="B635" s="28"/>
      <c r="C635" s="12" t="s">
        <v>33</v>
      </c>
      <c r="D635" s="42">
        <f t="shared" ref="D635:D637" si="141">+E635+F635</f>
        <v>124712.2</v>
      </c>
      <c r="E635" s="43">
        <v>103828.4</v>
      </c>
      <c r="F635" s="43">
        <v>20883.8</v>
      </c>
      <c r="G635" s="42">
        <f t="shared" ref="G635:G637" si="142">+H635+I635</f>
        <v>460519.7</v>
      </c>
      <c r="H635" s="43">
        <v>364628.4</v>
      </c>
      <c r="I635" s="43">
        <v>95891.3</v>
      </c>
      <c r="J635" s="42">
        <f t="shared" ref="J635:J637" si="143">+K635+L635</f>
        <v>925318.2</v>
      </c>
      <c r="K635" s="43">
        <v>718380.2</v>
      </c>
      <c r="L635" s="43">
        <v>206938</v>
      </c>
      <c r="M635" s="42">
        <f t="shared" ref="M635:M637" si="144">+N635+O635</f>
        <v>1089605.3999999999</v>
      </c>
      <c r="N635" s="43">
        <v>854439.1</v>
      </c>
      <c r="O635" s="43">
        <v>235166.3</v>
      </c>
      <c r="P635" s="55"/>
    </row>
    <row r="636" spans="1:16" ht="28.5" customHeight="1">
      <c r="A636" s="27"/>
      <c r="B636" s="28"/>
      <c r="C636" s="12" t="s">
        <v>103</v>
      </c>
      <c r="D636" s="42">
        <f t="shared" si="141"/>
        <v>120960.4</v>
      </c>
      <c r="E636" s="43">
        <v>116720</v>
      </c>
      <c r="F636" s="43">
        <v>4240.3999999999996</v>
      </c>
      <c r="G636" s="42">
        <f t="shared" si="142"/>
        <v>301603</v>
      </c>
      <c r="H636" s="43">
        <v>291796.59999999998</v>
      </c>
      <c r="I636" s="43">
        <v>9806.4</v>
      </c>
      <c r="J636" s="42">
        <f t="shared" si="143"/>
        <v>480849.19999999995</v>
      </c>
      <c r="K636" s="43">
        <v>466876.6</v>
      </c>
      <c r="L636" s="43">
        <v>13972.599999999999</v>
      </c>
      <c r="M636" s="42">
        <f t="shared" si="144"/>
        <v>600346.6</v>
      </c>
      <c r="N636" s="43">
        <v>583596.6</v>
      </c>
      <c r="O636" s="43">
        <v>16750</v>
      </c>
      <c r="P636" s="55"/>
    </row>
    <row r="637" spans="1:16" ht="28.5" customHeight="1">
      <c r="A637" s="27"/>
      <c r="B637" s="28"/>
      <c r="C637" s="12" t="s">
        <v>132</v>
      </c>
      <c r="D637" s="42">
        <f t="shared" si="141"/>
        <v>5000</v>
      </c>
      <c r="E637" s="43">
        <v>3750</v>
      </c>
      <c r="F637" s="43">
        <v>1250</v>
      </c>
      <c r="G637" s="42">
        <f t="shared" si="142"/>
        <v>6892</v>
      </c>
      <c r="H637" s="43">
        <v>5169</v>
      </c>
      <c r="I637" s="43">
        <v>1723</v>
      </c>
      <c r="J637" s="42">
        <f t="shared" si="143"/>
        <v>6892</v>
      </c>
      <c r="K637" s="43">
        <v>5169</v>
      </c>
      <c r="L637" s="43">
        <v>1723</v>
      </c>
      <c r="M637" s="42">
        <f t="shared" si="144"/>
        <v>6892</v>
      </c>
      <c r="N637" s="43">
        <v>5169</v>
      </c>
      <c r="O637" s="43">
        <v>1723</v>
      </c>
      <c r="P637" s="55"/>
    </row>
    <row r="638" spans="1:16" s="3" customFormat="1" ht="48" customHeight="1">
      <c r="A638" s="31">
        <v>1134</v>
      </c>
      <c r="B638" s="28"/>
      <c r="C638" s="13" t="s">
        <v>53</v>
      </c>
      <c r="D638" s="44">
        <f>+E638+F638</f>
        <v>130319.9</v>
      </c>
      <c r="E638" s="44">
        <f>+E640+E666+E689</f>
        <v>110414.39999999999</v>
      </c>
      <c r="F638" s="44">
        <f>+F640+F666+F689</f>
        <v>19905.5</v>
      </c>
      <c r="G638" s="44">
        <f>+H638+I638</f>
        <v>247141.2</v>
      </c>
      <c r="H638" s="44">
        <f>+H640+H666+H689</f>
        <v>208434.9</v>
      </c>
      <c r="I638" s="44">
        <f>+I640+I666+I689</f>
        <v>38706.300000000003</v>
      </c>
      <c r="J638" s="44">
        <f>+K638+L638</f>
        <v>349803.39999999997</v>
      </c>
      <c r="K638" s="44">
        <f>+K640+K666+K689</f>
        <v>297218.39999999997</v>
      </c>
      <c r="L638" s="44">
        <f>+L640+L666+L689</f>
        <v>52585</v>
      </c>
      <c r="M638" s="44">
        <f>+N638+O638</f>
        <v>455065.1</v>
      </c>
      <c r="N638" s="44">
        <f>+N640+N666+N689</f>
        <v>387795.99999999994</v>
      </c>
      <c r="O638" s="44">
        <f>+O640+O666+O689</f>
        <v>67269.100000000006</v>
      </c>
      <c r="P638" s="56"/>
    </row>
    <row r="639" spans="1:16" ht="28.5" customHeight="1">
      <c r="A639" s="27"/>
      <c r="B639" s="28"/>
      <c r="C639" s="10" t="s">
        <v>5</v>
      </c>
      <c r="D639" s="43"/>
      <c r="E639" s="43"/>
      <c r="F639" s="43"/>
      <c r="G639" s="45"/>
      <c r="H639" s="43"/>
      <c r="I639" s="43"/>
      <c r="J639" s="45"/>
      <c r="K639" s="43"/>
      <c r="L639" s="43"/>
      <c r="M639" s="45"/>
      <c r="N639" s="43"/>
      <c r="O639" s="43"/>
      <c r="P639" s="55"/>
    </row>
    <row r="640" spans="1:16" ht="55.5" customHeight="1">
      <c r="A640" s="27"/>
      <c r="B640" s="30">
        <v>11001</v>
      </c>
      <c r="C640" s="11" t="s">
        <v>87</v>
      </c>
      <c r="D640" s="79">
        <f>+E640+F640</f>
        <v>77136.100000000006</v>
      </c>
      <c r="E640" s="79">
        <f>+E644</f>
        <v>64450.1</v>
      </c>
      <c r="F640" s="79">
        <f>+F644</f>
        <v>12686</v>
      </c>
      <c r="G640" s="79">
        <f>+H640+I640</f>
        <v>145600.1</v>
      </c>
      <c r="H640" s="79">
        <f>+H644</f>
        <v>121259.5</v>
      </c>
      <c r="I640" s="79">
        <f>+I644</f>
        <v>24340.6</v>
      </c>
      <c r="J640" s="79">
        <f>+K640+L640</f>
        <v>215505.19999999998</v>
      </c>
      <c r="K640" s="79">
        <f>+K644</f>
        <v>179509.8</v>
      </c>
      <c r="L640" s="79">
        <f>+L644</f>
        <v>35995.4</v>
      </c>
      <c r="M640" s="79">
        <f>+N640+O640</f>
        <v>287993.69999999995</v>
      </c>
      <c r="N640" s="79">
        <f>+N644</f>
        <v>239667.99999999997</v>
      </c>
      <c r="O640" s="79">
        <f>+O644</f>
        <v>48325.7</v>
      </c>
      <c r="P640" s="55"/>
    </row>
    <row r="641" spans="1:16" ht="28.5" customHeight="1">
      <c r="A641" s="27"/>
      <c r="B641" s="28"/>
      <c r="C641" s="10" t="s">
        <v>6</v>
      </c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55"/>
    </row>
    <row r="642" spans="1:16" ht="28.5" customHeight="1">
      <c r="A642" s="27"/>
      <c r="B642" s="28"/>
      <c r="C642" s="8" t="s">
        <v>123</v>
      </c>
      <c r="D642" s="39">
        <f>+E642+F642</f>
        <v>77136.100000000006</v>
      </c>
      <c r="E642" s="39">
        <f>+E640</f>
        <v>64450.1</v>
      </c>
      <c r="F642" s="39">
        <f>+F640</f>
        <v>12686</v>
      </c>
      <c r="G642" s="39">
        <f>+H642+I642</f>
        <v>145600.1</v>
      </c>
      <c r="H642" s="39">
        <f>+H640</f>
        <v>121259.5</v>
      </c>
      <c r="I642" s="39">
        <f>+I640</f>
        <v>24340.6</v>
      </c>
      <c r="J642" s="39">
        <f>+K642+L642</f>
        <v>215505.19999999998</v>
      </c>
      <c r="K642" s="39">
        <f>+K640</f>
        <v>179509.8</v>
      </c>
      <c r="L642" s="39">
        <f>+L640</f>
        <v>35995.4</v>
      </c>
      <c r="M642" s="39">
        <f>+N642+O642</f>
        <v>287993.69999999995</v>
      </c>
      <c r="N642" s="39">
        <f>+N640</f>
        <v>239667.99999999997</v>
      </c>
      <c r="O642" s="39">
        <f>+O640</f>
        <v>48325.7</v>
      </c>
      <c r="P642" s="55"/>
    </row>
    <row r="643" spans="1:16" ht="28.5" customHeight="1">
      <c r="A643" s="27"/>
      <c r="B643" s="28"/>
      <c r="C643" s="10" t="s">
        <v>7</v>
      </c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55"/>
    </row>
    <row r="644" spans="1:16" ht="28.5" customHeight="1">
      <c r="A644" s="27"/>
      <c r="B644" s="28"/>
      <c r="C644" s="10" t="s">
        <v>8</v>
      </c>
      <c r="D644" s="42">
        <f>+E644+F644</f>
        <v>77136.100000000006</v>
      </c>
      <c r="E644" s="42">
        <f>SUM(E645:E665)</f>
        <v>64450.1</v>
      </c>
      <c r="F644" s="42">
        <f>SUM(F645:F665)</f>
        <v>12686</v>
      </c>
      <c r="G644" s="42">
        <f>+H644+I644</f>
        <v>145600.1</v>
      </c>
      <c r="H644" s="42">
        <f>SUM(H645:H665)</f>
        <v>121259.5</v>
      </c>
      <c r="I644" s="42">
        <f>SUM(I645:I665)</f>
        <v>24340.6</v>
      </c>
      <c r="J644" s="42">
        <f>+K644+L644</f>
        <v>215505.19999999998</v>
      </c>
      <c r="K644" s="42">
        <f>SUM(K645:K665)</f>
        <v>179509.8</v>
      </c>
      <c r="L644" s="42">
        <f>SUM(L645:L665)</f>
        <v>35995.4</v>
      </c>
      <c r="M644" s="42">
        <f>+N644+O644</f>
        <v>287993.69999999995</v>
      </c>
      <c r="N644" s="42">
        <f>SUM(N645:N665)</f>
        <v>239667.99999999997</v>
      </c>
      <c r="O644" s="42">
        <f>SUM(O645:O665)</f>
        <v>48325.7</v>
      </c>
      <c r="P644" s="55"/>
    </row>
    <row r="645" spans="1:16" ht="28.5" customHeight="1">
      <c r="A645" s="27"/>
      <c r="B645" s="28"/>
      <c r="C645" s="12" t="s">
        <v>9</v>
      </c>
      <c r="D645" s="42">
        <f t="shared" ref="D645:D665" si="145">+E645+F645</f>
        <v>8296.5</v>
      </c>
      <c r="E645" s="64">
        <v>8296.5</v>
      </c>
      <c r="F645" s="64">
        <v>0</v>
      </c>
      <c r="G645" s="42">
        <f t="shared" ref="G645:G665" si="146">+H645+I645</f>
        <v>16592.900000000001</v>
      </c>
      <c r="H645" s="43">
        <v>16592.900000000001</v>
      </c>
      <c r="I645" s="43">
        <v>0</v>
      </c>
      <c r="J645" s="42">
        <f t="shared" ref="J645:J665" si="147">+K645+L645</f>
        <v>24889.4</v>
      </c>
      <c r="K645" s="43">
        <v>24889.4</v>
      </c>
      <c r="L645" s="43">
        <v>0</v>
      </c>
      <c r="M645" s="42">
        <f t="shared" ref="M645:M665" si="148">+N645+O645</f>
        <v>33185.9</v>
      </c>
      <c r="N645" s="43">
        <v>33185.9</v>
      </c>
      <c r="O645" s="43">
        <v>0</v>
      </c>
      <c r="P645" s="55"/>
    </row>
    <row r="646" spans="1:16" ht="28.5" customHeight="1">
      <c r="A646" s="27"/>
      <c r="B646" s="28"/>
      <c r="C646" s="12" t="s">
        <v>26</v>
      </c>
      <c r="D646" s="42">
        <f t="shared" si="145"/>
        <v>16.2</v>
      </c>
      <c r="E646" s="64">
        <v>13.5</v>
      </c>
      <c r="F646" s="64">
        <v>2.7</v>
      </c>
      <c r="G646" s="42">
        <f t="shared" si="146"/>
        <v>32.4</v>
      </c>
      <c r="H646" s="43">
        <v>27</v>
      </c>
      <c r="I646" s="43">
        <v>5.4</v>
      </c>
      <c r="J646" s="42">
        <f t="shared" si="147"/>
        <v>48.6</v>
      </c>
      <c r="K646" s="43">
        <v>40.5</v>
      </c>
      <c r="L646" s="43">
        <v>8.1000000000000014</v>
      </c>
      <c r="M646" s="42">
        <f t="shared" si="148"/>
        <v>64.599999999999994</v>
      </c>
      <c r="N646" s="43">
        <v>54</v>
      </c>
      <c r="O646" s="43">
        <v>10.600000000000001</v>
      </c>
      <c r="P646" s="55"/>
    </row>
    <row r="647" spans="1:16" ht="28.5" customHeight="1">
      <c r="A647" s="27"/>
      <c r="B647" s="28"/>
      <c r="C647" s="12" t="s">
        <v>27</v>
      </c>
      <c r="D647" s="42">
        <f t="shared" si="145"/>
        <v>199.60000000000002</v>
      </c>
      <c r="E647" s="64">
        <v>166.3</v>
      </c>
      <c r="F647" s="64">
        <v>33.299999999999997</v>
      </c>
      <c r="G647" s="42">
        <f t="shared" si="146"/>
        <v>399.20000000000005</v>
      </c>
      <c r="H647" s="43">
        <v>332.6</v>
      </c>
      <c r="I647" s="43">
        <v>66.599999999999994</v>
      </c>
      <c r="J647" s="42">
        <f t="shared" si="147"/>
        <v>598.80000000000007</v>
      </c>
      <c r="K647" s="43">
        <v>498.90000000000003</v>
      </c>
      <c r="L647" s="43">
        <v>99.899999999999991</v>
      </c>
      <c r="M647" s="42">
        <f t="shared" si="148"/>
        <v>798.40000000000009</v>
      </c>
      <c r="N647" s="43">
        <v>665.2</v>
      </c>
      <c r="O647" s="43">
        <v>133.19999999999999</v>
      </c>
      <c r="P647" s="55"/>
    </row>
    <row r="648" spans="1:16" ht="28.5" customHeight="1">
      <c r="A648" s="27"/>
      <c r="B648" s="28"/>
      <c r="C648" s="12" t="s">
        <v>28</v>
      </c>
      <c r="D648" s="42">
        <f t="shared" si="145"/>
        <v>8.8000000000000007</v>
      </c>
      <c r="E648" s="64">
        <v>7.3</v>
      </c>
      <c r="F648" s="64">
        <v>1.5</v>
      </c>
      <c r="G648" s="42">
        <f t="shared" si="146"/>
        <v>17.5</v>
      </c>
      <c r="H648" s="43">
        <v>14.5</v>
      </c>
      <c r="I648" s="43">
        <v>3</v>
      </c>
      <c r="J648" s="42">
        <f t="shared" si="147"/>
        <v>26.3</v>
      </c>
      <c r="K648" s="43">
        <v>21.8</v>
      </c>
      <c r="L648" s="43">
        <v>4.5</v>
      </c>
      <c r="M648" s="42">
        <f t="shared" si="148"/>
        <v>35.1</v>
      </c>
      <c r="N648" s="43">
        <v>29.1</v>
      </c>
      <c r="O648" s="43">
        <v>6</v>
      </c>
      <c r="P648" s="55"/>
    </row>
    <row r="649" spans="1:16" ht="28.5" customHeight="1">
      <c r="A649" s="27"/>
      <c r="B649" s="28"/>
      <c r="C649" s="12" t="s">
        <v>10</v>
      </c>
      <c r="D649" s="42">
        <f t="shared" si="145"/>
        <v>181.4</v>
      </c>
      <c r="E649" s="64">
        <v>155.80000000000001</v>
      </c>
      <c r="F649" s="64">
        <v>25.6</v>
      </c>
      <c r="G649" s="42">
        <f t="shared" si="146"/>
        <v>362.90000000000003</v>
      </c>
      <c r="H649" s="43">
        <v>311.70000000000005</v>
      </c>
      <c r="I649" s="43">
        <v>51.2</v>
      </c>
      <c r="J649" s="42">
        <f t="shared" si="147"/>
        <v>544.40000000000009</v>
      </c>
      <c r="K649" s="43">
        <v>467.6</v>
      </c>
      <c r="L649" s="43">
        <v>76.800000000000011</v>
      </c>
      <c r="M649" s="42">
        <f t="shared" si="148"/>
        <v>725.9</v>
      </c>
      <c r="N649" s="43">
        <v>623.5</v>
      </c>
      <c r="O649" s="43">
        <v>102.4</v>
      </c>
      <c r="P649" s="55"/>
    </row>
    <row r="650" spans="1:16" ht="28.5" customHeight="1">
      <c r="A650" s="27"/>
      <c r="B650" s="28"/>
      <c r="C650" s="12" t="s">
        <v>11</v>
      </c>
      <c r="D650" s="42">
        <f t="shared" si="145"/>
        <v>902.4</v>
      </c>
      <c r="E650" s="64">
        <v>902.4</v>
      </c>
      <c r="F650" s="64">
        <v>0</v>
      </c>
      <c r="G650" s="42">
        <f t="shared" si="146"/>
        <v>902.4</v>
      </c>
      <c r="H650" s="43">
        <v>902.4</v>
      </c>
      <c r="I650" s="43">
        <v>0</v>
      </c>
      <c r="J650" s="42">
        <f t="shared" si="147"/>
        <v>902.4</v>
      </c>
      <c r="K650" s="43">
        <v>902.4</v>
      </c>
      <c r="L650" s="43">
        <v>0</v>
      </c>
      <c r="M650" s="42">
        <f t="shared" si="148"/>
        <v>902.4</v>
      </c>
      <c r="N650" s="43">
        <v>902.4</v>
      </c>
      <c r="O650" s="43">
        <v>0</v>
      </c>
      <c r="P650" s="55"/>
    </row>
    <row r="651" spans="1:16" ht="28.5" customHeight="1">
      <c r="A651" s="27"/>
      <c r="B651" s="28"/>
      <c r="C651" s="12" t="s">
        <v>46</v>
      </c>
      <c r="D651" s="42">
        <f t="shared" si="145"/>
        <v>2139.5</v>
      </c>
      <c r="E651" s="64">
        <v>1782.9</v>
      </c>
      <c r="F651" s="64">
        <v>356.6</v>
      </c>
      <c r="G651" s="42">
        <f t="shared" si="146"/>
        <v>3744.1000000000004</v>
      </c>
      <c r="H651" s="43">
        <v>3120.1000000000004</v>
      </c>
      <c r="I651" s="43">
        <v>624</v>
      </c>
      <c r="J651" s="42">
        <f t="shared" si="147"/>
        <v>5348.7</v>
      </c>
      <c r="K651" s="43">
        <v>4457.3</v>
      </c>
      <c r="L651" s="43">
        <v>891.4</v>
      </c>
      <c r="M651" s="42">
        <f t="shared" si="148"/>
        <v>6953.3</v>
      </c>
      <c r="N651" s="43">
        <v>5794.5</v>
      </c>
      <c r="O651" s="43">
        <v>1158.8</v>
      </c>
      <c r="P651" s="55"/>
    </row>
    <row r="652" spans="1:16" ht="28.5" customHeight="1">
      <c r="A652" s="27"/>
      <c r="B652" s="28"/>
      <c r="C652" s="12" t="s">
        <v>12</v>
      </c>
      <c r="D652" s="42">
        <f t="shared" si="145"/>
        <v>23.5</v>
      </c>
      <c r="E652" s="64">
        <v>23.5</v>
      </c>
      <c r="F652" s="64">
        <v>0</v>
      </c>
      <c r="G652" s="42">
        <f t="shared" si="146"/>
        <v>47</v>
      </c>
      <c r="H652" s="43">
        <v>47</v>
      </c>
      <c r="I652" s="43">
        <v>0</v>
      </c>
      <c r="J652" s="42">
        <f t="shared" si="147"/>
        <v>70.5</v>
      </c>
      <c r="K652" s="43">
        <v>70.5</v>
      </c>
      <c r="L652" s="43">
        <v>0</v>
      </c>
      <c r="M652" s="42">
        <f t="shared" si="148"/>
        <v>94</v>
      </c>
      <c r="N652" s="43">
        <v>94</v>
      </c>
      <c r="O652" s="43">
        <v>0</v>
      </c>
      <c r="P652" s="55"/>
    </row>
    <row r="653" spans="1:16" ht="28.5" customHeight="1">
      <c r="A653" s="27"/>
      <c r="B653" s="28"/>
      <c r="C653" s="12" t="s">
        <v>29</v>
      </c>
      <c r="D653" s="42">
        <f t="shared" si="145"/>
        <v>864.7</v>
      </c>
      <c r="E653" s="64">
        <v>864.7</v>
      </c>
      <c r="F653" s="64">
        <v>0</v>
      </c>
      <c r="G653" s="42">
        <f t="shared" si="146"/>
        <v>864.7</v>
      </c>
      <c r="H653" s="43">
        <v>864.7</v>
      </c>
      <c r="I653" s="43">
        <v>0</v>
      </c>
      <c r="J653" s="42">
        <f t="shared" si="147"/>
        <v>1729.4</v>
      </c>
      <c r="K653" s="43">
        <v>1729.4</v>
      </c>
      <c r="L653" s="43">
        <v>0</v>
      </c>
      <c r="M653" s="42">
        <f t="shared" si="148"/>
        <v>1729.4</v>
      </c>
      <c r="N653" s="43">
        <v>1729.4</v>
      </c>
      <c r="O653" s="43">
        <v>0</v>
      </c>
      <c r="P653" s="55"/>
    </row>
    <row r="654" spans="1:16" ht="28.5" customHeight="1">
      <c r="A654" s="27"/>
      <c r="B654" s="28"/>
      <c r="C654" s="12" t="s">
        <v>13</v>
      </c>
      <c r="D654" s="42">
        <f t="shared" si="145"/>
        <v>477.9</v>
      </c>
      <c r="E654" s="64">
        <v>446.9</v>
      </c>
      <c r="F654" s="64">
        <v>31</v>
      </c>
      <c r="G654" s="42">
        <f t="shared" si="146"/>
        <v>836.09999999999991</v>
      </c>
      <c r="H654" s="43">
        <v>782.09999999999991</v>
      </c>
      <c r="I654" s="43">
        <v>54</v>
      </c>
      <c r="J654" s="42">
        <f t="shared" si="147"/>
        <v>1194.3</v>
      </c>
      <c r="K654" s="43">
        <v>1117.3</v>
      </c>
      <c r="L654" s="43">
        <v>77</v>
      </c>
      <c r="M654" s="42">
        <f t="shared" si="148"/>
        <v>1552.5</v>
      </c>
      <c r="N654" s="43">
        <v>1452.5</v>
      </c>
      <c r="O654" s="43">
        <v>100</v>
      </c>
      <c r="P654" s="55"/>
    </row>
    <row r="655" spans="1:16" ht="28.5" customHeight="1">
      <c r="A655" s="27"/>
      <c r="B655" s="28"/>
      <c r="C655" s="12" t="s">
        <v>14</v>
      </c>
      <c r="D655" s="42">
        <f t="shared" si="145"/>
        <v>575.5</v>
      </c>
      <c r="E655" s="64">
        <v>575.5</v>
      </c>
      <c r="F655" s="64">
        <v>0</v>
      </c>
      <c r="G655" s="42">
        <f t="shared" si="146"/>
        <v>575.5</v>
      </c>
      <c r="H655" s="43">
        <v>575.5</v>
      </c>
      <c r="I655" s="43">
        <v>0</v>
      </c>
      <c r="J655" s="42">
        <f t="shared" si="147"/>
        <v>1151.5</v>
      </c>
      <c r="K655" s="43">
        <v>1151.5</v>
      </c>
      <c r="L655" s="43">
        <v>0</v>
      </c>
      <c r="M655" s="42">
        <f t="shared" si="148"/>
        <v>1151.5</v>
      </c>
      <c r="N655" s="43">
        <v>1151.5</v>
      </c>
      <c r="O655" s="43">
        <v>0</v>
      </c>
      <c r="P655" s="55"/>
    </row>
    <row r="656" spans="1:16" ht="28.5" customHeight="1">
      <c r="A656" s="27"/>
      <c r="B656" s="28"/>
      <c r="C656" s="12" t="s">
        <v>15</v>
      </c>
      <c r="D656" s="42">
        <f t="shared" si="145"/>
        <v>160</v>
      </c>
      <c r="E656" s="64">
        <v>133.4</v>
      </c>
      <c r="F656" s="64">
        <v>26.6</v>
      </c>
      <c r="G656" s="42">
        <f t="shared" si="146"/>
        <v>320</v>
      </c>
      <c r="H656" s="43">
        <v>266.8</v>
      </c>
      <c r="I656" s="43">
        <v>53.2</v>
      </c>
      <c r="J656" s="42">
        <f t="shared" si="147"/>
        <v>480.00000000000006</v>
      </c>
      <c r="K656" s="43">
        <v>400.20000000000005</v>
      </c>
      <c r="L656" s="43">
        <v>79.800000000000011</v>
      </c>
      <c r="M656" s="42">
        <f t="shared" si="148"/>
        <v>640</v>
      </c>
      <c r="N656" s="43">
        <v>533.6</v>
      </c>
      <c r="O656" s="43">
        <v>106.4</v>
      </c>
      <c r="P656" s="55"/>
    </row>
    <row r="657" spans="1:16" ht="28.5" customHeight="1">
      <c r="A657" s="27"/>
      <c r="B657" s="28"/>
      <c r="C657" s="12" t="s">
        <v>16</v>
      </c>
      <c r="D657" s="42">
        <f t="shared" si="145"/>
        <v>5600</v>
      </c>
      <c r="E657" s="64">
        <v>4666.7</v>
      </c>
      <c r="F657" s="64">
        <v>933.3</v>
      </c>
      <c r="G657" s="42">
        <f t="shared" si="146"/>
        <v>5600</v>
      </c>
      <c r="H657" s="43">
        <v>4666.7</v>
      </c>
      <c r="I657" s="43">
        <v>933.3</v>
      </c>
      <c r="J657" s="42">
        <f t="shared" si="147"/>
        <v>5600</v>
      </c>
      <c r="K657" s="43">
        <v>4666.7</v>
      </c>
      <c r="L657" s="43">
        <v>933.3</v>
      </c>
      <c r="M657" s="42">
        <f t="shared" si="148"/>
        <v>5600</v>
      </c>
      <c r="N657" s="43">
        <v>4666.7</v>
      </c>
      <c r="O657" s="43">
        <v>933.3</v>
      </c>
      <c r="P657" s="55"/>
    </row>
    <row r="658" spans="1:16" ht="28.5" customHeight="1">
      <c r="A658" s="27"/>
      <c r="B658" s="28"/>
      <c r="C658" s="12" t="s">
        <v>17</v>
      </c>
      <c r="D658" s="42">
        <f t="shared" si="145"/>
        <v>51.8</v>
      </c>
      <c r="E658" s="64">
        <v>48</v>
      </c>
      <c r="F658" s="64">
        <v>3.8</v>
      </c>
      <c r="G658" s="42">
        <f t="shared" si="146"/>
        <v>103.6</v>
      </c>
      <c r="H658" s="43">
        <v>96</v>
      </c>
      <c r="I658" s="43">
        <v>7.6</v>
      </c>
      <c r="J658" s="42">
        <f t="shared" si="147"/>
        <v>155.4</v>
      </c>
      <c r="K658" s="43">
        <v>144</v>
      </c>
      <c r="L658" s="43">
        <v>11.399999999999999</v>
      </c>
      <c r="M658" s="42">
        <f t="shared" si="148"/>
        <v>207.2</v>
      </c>
      <c r="N658" s="43">
        <v>192</v>
      </c>
      <c r="O658" s="43">
        <v>15.2</v>
      </c>
      <c r="P658" s="55"/>
    </row>
    <row r="659" spans="1:16" ht="28.5" customHeight="1">
      <c r="A659" s="27"/>
      <c r="B659" s="28"/>
      <c r="C659" s="12" t="s">
        <v>31</v>
      </c>
      <c r="D659" s="42">
        <f t="shared" si="145"/>
        <v>298.59999999999997</v>
      </c>
      <c r="E659" s="64">
        <v>295.39999999999998</v>
      </c>
      <c r="F659" s="64">
        <v>3.2</v>
      </c>
      <c r="G659" s="42">
        <f t="shared" si="146"/>
        <v>522.4</v>
      </c>
      <c r="H659" s="43">
        <v>516.9</v>
      </c>
      <c r="I659" s="43">
        <v>5.5</v>
      </c>
      <c r="J659" s="42">
        <f t="shared" si="147"/>
        <v>746.4</v>
      </c>
      <c r="K659" s="43">
        <v>738.5</v>
      </c>
      <c r="L659" s="43">
        <v>7.9</v>
      </c>
      <c r="M659" s="42">
        <f t="shared" si="148"/>
        <v>970.2</v>
      </c>
      <c r="N659" s="43">
        <v>960</v>
      </c>
      <c r="O659" s="43">
        <v>10.199999999999999</v>
      </c>
      <c r="P659" s="55"/>
    </row>
    <row r="660" spans="1:16" ht="28.5" customHeight="1">
      <c r="A660" s="27"/>
      <c r="B660" s="28"/>
      <c r="C660" s="12" t="s">
        <v>18</v>
      </c>
      <c r="D660" s="42">
        <f t="shared" si="145"/>
        <v>222.9</v>
      </c>
      <c r="E660" s="64">
        <v>206.9</v>
      </c>
      <c r="F660" s="64">
        <v>16</v>
      </c>
      <c r="G660" s="42">
        <f t="shared" si="146"/>
        <v>445.8</v>
      </c>
      <c r="H660" s="43">
        <v>413.8</v>
      </c>
      <c r="I660" s="43">
        <v>32</v>
      </c>
      <c r="J660" s="42">
        <f t="shared" si="147"/>
        <v>668.7</v>
      </c>
      <c r="K660" s="43">
        <v>620.70000000000005</v>
      </c>
      <c r="L660" s="43">
        <v>48</v>
      </c>
      <c r="M660" s="42">
        <f t="shared" si="148"/>
        <v>891.6</v>
      </c>
      <c r="N660" s="43">
        <v>827.6</v>
      </c>
      <c r="O660" s="43">
        <v>64</v>
      </c>
      <c r="P660" s="55"/>
    </row>
    <row r="661" spans="1:16" ht="28.5" customHeight="1">
      <c r="A661" s="27"/>
      <c r="B661" s="28"/>
      <c r="C661" s="12" t="s">
        <v>19</v>
      </c>
      <c r="D661" s="42">
        <f t="shared" si="145"/>
        <v>183.8</v>
      </c>
      <c r="E661" s="64">
        <v>175.8</v>
      </c>
      <c r="F661" s="64">
        <v>8</v>
      </c>
      <c r="G661" s="42">
        <f t="shared" si="146"/>
        <v>367.70000000000005</v>
      </c>
      <c r="H661" s="43">
        <v>351.70000000000005</v>
      </c>
      <c r="I661" s="43">
        <v>16</v>
      </c>
      <c r="J661" s="42">
        <f t="shared" si="147"/>
        <v>551.5</v>
      </c>
      <c r="K661" s="43">
        <v>527.5</v>
      </c>
      <c r="L661" s="43">
        <v>24</v>
      </c>
      <c r="M661" s="42">
        <f t="shared" si="148"/>
        <v>735.4</v>
      </c>
      <c r="N661" s="43">
        <v>703.4</v>
      </c>
      <c r="O661" s="43">
        <v>32</v>
      </c>
      <c r="P661" s="55"/>
    </row>
    <row r="662" spans="1:16" ht="28.5" customHeight="1">
      <c r="A662" s="27"/>
      <c r="B662" s="28"/>
      <c r="C662" s="12" t="s">
        <v>20</v>
      </c>
      <c r="D662" s="42">
        <f t="shared" si="145"/>
        <v>320</v>
      </c>
      <c r="E662" s="64">
        <v>266.7</v>
      </c>
      <c r="F662" s="64">
        <v>53.3</v>
      </c>
      <c r="G662" s="42">
        <f t="shared" si="146"/>
        <v>640</v>
      </c>
      <c r="H662" s="43">
        <v>533.4</v>
      </c>
      <c r="I662" s="43">
        <v>106.6</v>
      </c>
      <c r="J662" s="42">
        <f t="shared" si="147"/>
        <v>959.99999999999989</v>
      </c>
      <c r="K662" s="43">
        <v>800.09999999999991</v>
      </c>
      <c r="L662" s="43">
        <v>159.89999999999998</v>
      </c>
      <c r="M662" s="42">
        <f t="shared" si="148"/>
        <v>1280</v>
      </c>
      <c r="N662" s="43">
        <v>1066.8</v>
      </c>
      <c r="O662" s="43">
        <v>213.2</v>
      </c>
      <c r="P662" s="55"/>
    </row>
    <row r="663" spans="1:16" ht="28.5" customHeight="1">
      <c r="A663" s="27"/>
      <c r="B663" s="28"/>
      <c r="C663" s="12" t="s">
        <v>32</v>
      </c>
      <c r="D663" s="42">
        <f t="shared" si="145"/>
        <v>32</v>
      </c>
      <c r="E663" s="64">
        <v>26.7</v>
      </c>
      <c r="F663" s="64">
        <v>5.3</v>
      </c>
      <c r="G663" s="42">
        <f t="shared" si="146"/>
        <v>64</v>
      </c>
      <c r="H663" s="43">
        <v>53.4</v>
      </c>
      <c r="I663" s="43">
        <v>10.6</v>
      </c>
      <c r="J663" s="42">
        <f t="shared" si="147"/>
        <v>96</v>
      </c>
      <c r="K663" s="43">
        <v>80.099999999999994</v>
      </c>
      <c r="L663" s="43">
        <v>15.899999999999999</v>
      </c>
      <c r="M663" s="42">
        <f t="shared" si="148"/>
        <v>128</v>
      </c>
      <c r="N663" s="43">
        <v>106.8</v>
      </c>
      <c r="O663" s="43">
        <v>21.2</v>
      </c>
      <c r="P663" s="55"/>
    </row>
    <row r="664" spans="1:16" ht="28.5" customHeight="1">
      <c r="A664" s="27"/>
      <c r="B664" s="28"/>
      <c r="C664" s="12" t="s">
        <v>165</v>
      </c>
      <c r="D664" s="42">
        <f t="shared" si="145"/>
        <v>62.5</v>
      </c>
      <c r="E664" s="64">
        <v>0</v>
      </c>
      <c r="F664" s="64">
        <v>62.5</v>
      </c>
      <c r="G664" s="42">
        <f t="shared" si="146"/>
        <v>125</v>
      </c>
      <c r="H664" s="43">
        <v>0</v>
      </c>
      <c r="I664" s="43">
        <v>125</v>
      </c>
      <c r="J664" s="42">
        <f t="shared" si="147"/>
        <v>187.5</v>
      </c>
      <c r="K664" s="43">
        <v>0</v>
      </c>
      <c r="L664" s="43">
        <v>187.5</v>
      </c>
      <c r="M664" s="42">
        <f t="shared" si="148"/>
        <v>250</v>
      </c>
      <c r="N664" s="43">
        <v>0</v>
      </c>
      <c r="O664" s="43">
        <v>250</v>
      </c>
      <c r="P664" s="55"/>
    </row>
    <row r="665" spans="1:16" ht="28.5" customHeight="1">
      <c r="A665" s="27"/>
      <c r="B665" s="28"/>
      <c r="C665" s="10" t="s">
        <v>116</v>
      </c>
      <c r="D665" s="42">
        <f t="shared" si="145"/>
        <v>56518.5</v>
      </c>
      <c r="E665" s="65">
        <v>45395.199999999997</v>
      </c>
      <c r="F665" s="65">
        <v>11123.3</v>
      </c>
      <c r="G665" s="42">
        <f t="shared" si="146"/>
        <v>113036.9</v>
      </c>
      <c r="H665" s="43">
        <v>90790.299999999988</v>
      </c>
      <c r="I665" s="43">
        <v>22246.6</v>
      </c>
      <c r="J665" s="42">
        <f t="shared" si="147"/>
        <v>169555.4</v>
      </c>
      <c r="K665" s="43">
        <v>136185.4</v>
      </c>
      <c r="L665" s="43">
        <v>33370</v>
      </c>
      <c r="M665" s="42">
        <f t="shared" si="148"/>
        <v>230098.3</v>
      </c>
      <c r="N665" s="43">
        <v>184929.09999999998</v>
      </c>
      <c r="O665" s="43">
        <v>45169.2</v>
      </c>
      <c r="P665" s="55"/>
    </row>
    <row r="666" spans="1:16" ht="51.75" customHeight="1">
      <c r="A666" s="27"/>
      <c r="B666" s="30">
        <v>11002</v>
      </c>
      <c r="C666" s="11" t="s">
        <v>86</v>
      </c>
      <c r="D666" s="79">
        <f>+E666+F666</f>
        <v>36225.699999999997</v>
      </c>
      <c r="E666" s="79">
        <f>+E670</f>
        <v>33792.799999999996</v>
      </c>
      <c r="F666" s="79">
        <f>+F670</f>
        <v>2432.9</v>
      </c>
      <c r="G666" s="79">
        <f>+H666+I666</f>
        <v>67144.2</v>
      </c>
      <c r="H666" s="79">
        <f>+H670</f>
        <v>62487.4</v>
      </c>
      <c r="I666" s="79">
        <f>+I670</f>
        <v>4656.8</v>
      </c>
      <c r="J666" s="79">
        <f>+K666+L666</f>
        <v>99901.299999999988</v>
      </c>
      <c r="K666" s="79">
        <f>+K670</f>
        <v>93020.599999999991</v>
      </c>
      <c r="L666" s="79">
        <f>+L670</f>
        <v>6880.6999999999989</v>
      </c>
      <c r="M666" s="79">
        <f>+N666+O666</f>
        <v>132674.5</v>
      </c>
      <c r="N666" s="79">
        <f>+N670</f>
        <v>123439.99999999999</v>
      </c>
      <c r="O666" s="79">
        <f>+O670</f>
        <v>9234.5</v>
      </c>
      <c r="P666" s="55"/>
    </row>
    <row r="667" spans="1:16" ht="28.5" customHeight="1">
      <c r="A667" s="27"/>
      <c r="B667" s="28"/>
      <c r="C667" s="10" t="s">
        <v>6</v>
      </c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55"/>
    </row>
    <row r="668" spans="1:16" ht="28.5" customHeight="1">
      <c r="A668" s="27"/>
      <c r="B668" s="28"/>
      <c r="C668" s="8" t="s">
        <v>123</v>
      </c>
      <c r="D668" s="39">
        <f>+E668+F668</f>
        <v>36225.699999999997</v>
      </c>
      <c r="E668" s="39">
        <f>+E666</f>
        <v>33792.799999999996</v>
      </c>
      <c r="F668" s="39">
        <f>+F666</f>
        <v>2432.9</v>
      </c>
      <c r="G668" s="39">
        <f>+H668+I668</f>
        <v>67144.2</v>
      </c>
      <c r="H668" s="39">
        <f>+H666</f>
        <v>62487.4</v>
      </c>
      <c r="I668" s="39">
        <f>+I666</f>
        <v>4656.8</v>
      </c>
      <c r="J668" s="39">
        <f>+K668+L668</f>
        <v>99901.299999999988</v>
      </c>
      <c r="K668" s="39">
        <f>+K666</f>
        <v>93020.599999999991</v>
      </c>
      <c r="L668" s="39">
        <f>+L666</f>
        <v>6880.6999999999989</v>
      </c>
      <c r="M668" s="39">
        <f>+N668+O668</f>
        <v>132674.5</v>
      </c>
      <c r="N668" s="39">
        <f>+N666</f>
        <v>123439.99999999999</v>
      </c>
      <c r="O668" s="39">
        <f>+O666</f>
        <v>9234.5</v>
      </c>
      <c r="P668" s="55"/>
    </row>
    <row r="669" spans="1:16" ht="28.5" customHeight="1">
      <c r="A669" s="27"/>
      <c r="B669" s="28"/>
      <c r="C669" s="10" t="s">
        <v>7</v>
      </c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55"/>
    </row>
    <row r="670" spans="1:16" ht="28.5" customHeight="1">
      <c r="A670" s="27"/>
      <c r="B670" s="28"/>
      <c r="C670" s="10" t="s">
        <v>8</v>
      </c>
      <c r="D670" s="42">
        <f>SUM(D671:D688)</f>
        <v>36225.699999999997</v>
      </c>
      <c r="E670" s="42">
        <f>SUM(E671:E688)</f>
        <v>33792.799999999996</v>
      </c>
      <c r="F670" s="42">
        <f>SUM(F671:F688)</f>
        <v>2432.9</v>
      </c>
      <c r="G670" s="42">
        <f>SUM(G671:G688)</f>
        <v>67144.199999999983</v>
      </c>
      <c r="H670" s="42">
        <f>SUM(H671:H688)</f>
        <v>62487.4</v>
      </c>
      <c r="I670" s="42">
        <f t="shared" ref="I670:O670" si="149">SUM(I671:I688)</f>
        <v>4656.8</v>
      </c>
      <c r="J670" s="42">
        <f t="shared" si="149"/>
        <v>99901.300000000017</v>
      </c>
      <c r="K670" s="42">
        <f t="shared" si="149"/>
        <v>93020.599999999991</v>
      </c>
      <c r="L670" s="42">
        <f t="shared" si="149"/>
        <v>6880.6999999999989</v>
      </c>
      <c r="M670" s="42">
        <f t="shared" si="149"/>
        <v>132674.5</v>
      </c>
      <c r="N670" s="42">
        <f t="shared" si="149"/>
        <v>123439.99999999999</v>
      </c>
      <c r="O670" s="42">
        <f t="shared" si="149"/>
        <v>9234.5</v>
      </c>
      <c r="P670" s="55"/>
    </row>
    <row r="671" spans="1:16" ht="28.5" customHeight="1">
      <c r="A671" s="27"/>
      <c r="B671" s="28"/>
      <c r="C671" s="12" t="s">
        <v>9</v>
      </c>
      <c r="D671" s="42">
        <f t="shared" ref="D671:D688" si="150">+E671+F671</f>
        <v>17630</v>
      </c>
      <c r="E671" s="43">
        <v>17630</v>
      </c>
      <c r="F671" s="43">
        <v>0</v>
      </c>
      <c r="G671" s="42">
        <f t="shared" ref="G671:G688" si="151">+H671+I671</f>
        <v>35260</v>
      </c>
      <c r="H671" s="43">
        <v>35260</v>
      </c>
      <c r="I671" s="43">
        <v>0</v>
      </c>
      <c r="J671" s="42">
        <f t="shared" ref="J671:J688" si="152">+K671+L671</f>
        <v>52890</v>
      </c>
      <c r="K671" s="43">
        <v>52890</v>
      </c>
      <c r="L671" s="43">
        <v>0</v>
      </c>
      <c r="M671" s="42">
        <f t="shared" ref="M671:M688" si="153">+N671+O671</f>
        <v>70520</v>
      </c>
      <c r="N671" s="43">
        <v>70520</v>
      </c>
      <c r="O671" s="43">
        <v>0</v>
      </c>
      <c r="P671" s="55"/>
    </row>
    <row r="672" spans="1:16" ht="28.5" customHeight="1">
      <c r="A672" s="27"/>
      <c r="B672" s="28"/>
      <c r="C672" s="12" t="s">
        <v>26</v>
      </c>
      <c r="D672" s="42">
        <f t="shared" si="150"/>
        <v>34.300000000000004</v>
      </c>
      <c r="E672" s="43">
        <v>28.6</v>
      </c>
      <c r="F672" s="43">
        <v>5.7</v>
      </c>
      <c r="G672" s="42">
        <f t="shared" si="151"/>
        <v>68.600000000000009</v>
      </c>
      <c r="H672" s="43">
        <v>57.2</v>
      </c>
      <c r="I672" s="43">
        <v>11.4</v>
      </c>
      <c r="J672" s="42">
        <f t="shared" si="152"/>
        <v>102.9</v>
      </c>
      <c r="K672" s="43">
        <v>85.800000000000011</v>
      </c>
      <c r="L672" s="43">
        <v>17.100000000000001</v>
      </c>
      <c r="M672" s="42">
        <f t="shared" si="153"/>
        <v>137.30000000000001</v>
      </c>
      <c r="N672" s="43">
        <v>114.50000000000001</v>
      </c>
      <c r="O672" s="43">
        <v>22.8</v>
      </c>
      <c r="P672" s="55"/>
    </row>
    <row r="673" spans="1:16" ht="28.5" customHeight="1">
      <c r="A673" s="27"/>
      <c r="B673" s="28"/>
      <c r="C673" s="12" t="s">
        <v>27</v>
      </c>
      <c r="D673" s="42">
        <f t="shared" si="150"/>
        <v>424.09999999999997</v>
      </c>
      <c r="E673" s="43">
        <v>353.4</v>
      </c>
      <c r="F673" s="43">
        <v>70.7</v>
      </c>
      <c r="G673" s="42">
        <f t="shared" si="151"/>
        <v>848.19999999999993</v>
      </c>
      <c r="H673" s="43">
        <v>706.8</v>
      </c>
      <c r="I673" s="43">
        <v>141.4</v>
      </c>
      <c r="J673" s="42">
        <f t="shared" si="152"/>
        <v>1272.2999999999997</v>
      </c>
      <c r="K673" s="43">
        <v>1060.1999999999998</v>
      </c>
      <c r="L673" s="43">
        <v>212.10000000000002</v>
      </c>
      <c r="M673" s="42">
        <f t="shared" si="153"/>
        <v>1696.3999999999999</v>
      </c>
      <c r="N673" s="43">
        <v>1413.6</v>
      </c>
      <c r="O673" s="43">
        <v>282.8</v>
      </c>
      <c r="P673" s="55"/>
    </row>
    <row r="674" spans="1:16" ht="28.5" customHeight="1">
      <c r="A674" s="27"/>
      <c r="B674" s="28"/>
      <c r="C674" s="12" t="s">
        <v>28</v>
      </c>
      <c r="D674" s="42">
        <f t="shared" si="150"/>
        <v>18.600000000000001</v>
      </c>
      <c r="E674" s="43">
        <v>15.5</v>
      </c>
      <c r="F674" s="43">
        <v>3.1</v>
      </c>
      <c r="G674" s="42">
        <f t="shared" si="151"/>
        <v>37.200000000000003</v>
      </c>
      <c r="H674" s="43">
        <v>31</v>
      </c>
      <c r="I674" s="43">
        <v>6.2</v>
      </c>
      <c r="J674" s="42">
        <f t="shared" si="152"/>
        <v>55.8</v>
      </c>
      <c r="K674" s="43">
        <v>46.5</v>
      </c>
      <c r="L674" s="43">
        <v>9.3000000000000007</v>
      </c>
      <c r="M674" s="42">
        <f t="shared" si="153"/>
        <v>74.400000000000006</v>
      </c>
      <c r="N674" s="43">
        <v>62</v>
      </c>
      <c r="O674" s="43">
        <v>12.4</v>
      </c>
      <c r="P674" s="55"/>
    </row>
    <row r="675" spans="1:16" ht="28.5" customHeight="1">
      <c r="A675" s="27"/>
      <c r="B675" s="28"/>
      <c r="C675" s="12" t="s">
        <v>10</v>
      </c>
      <c r="D675" s="42">
        <f t="shared" si="150"/>
        <v>385.6</v>
      </c>
      <c r="E675" s="43">
        <v>331.2</v>
      </c>
      <c r="F675" s="43">
        <v>54.400000000000006</v>
      </c>
      <c r="G675" s="42">
        <f t="shared" si="151"/>
        <v>771.2</v>
      </c>
      <c r="H675" s="43">
        <v>662.4</v>
      </c>
      <c r="I675" s="43">
        <v>108.80000000000001</v>
      </c>
      <c r="J675" s="42">
        <f t="shared" si="152"/>
        <v>1156.8</v>
      </c>
      <c r="K675" s="43">
        <v>993.59999999999991</v>
      </c>
      <c r="L675" s="43">
        <v>163.20000000000002</v>
      </c>
      <c r="M675" s="42">
        <f t="shared" si="153"/>
        <v>1542.6</v>
      </c>
      <c r="N675" s="43">
        <v>1324.8999999999999</v>
      </c>
      <c r="O675" s="43">
        <v>217.70000000000002</v>
      </c>
      <c r="P675" s="55"/>
    </row>
    <row r="676" spans="1:16" ht="28.5" customHeight="1">
      <c r="A676" s="27"/>
      <c r="B676" s="28"/>
      <c r="C676" s="12" t="s">
        <v>11</v>
      </c>
      <c r="D676" s="42">
        <f t="shared" si="150"/>
        <v>1917.6000000000001</v>
      </c>
      <c r="E676" s="43">
        <v>1917.6000000000001</v>
      </c>
      <c r="F676" s="43">
        <v>0</v>
      </c>
      <c r="G676" s="42">
        <f t="shared" si="151"/>
        <v>1917.6000000000001</v>
      </c>
      <c r="H676" s="43">
        <v>1917.6000000000001</v>
      </c>
      <c r="I676" s="43">
        <v>0</v>
      </c>
      <c r="J676" s="42">
        <f t="shared" si="152"/>
        <v>1917.6000000000001</v>
      </c>
      <c r="K676" s="43">
        <v>1917.6000000000001</v>
      </c>
      <c r="L676" s="43">
        <v>0</v>
      </c>
      <c r="M676" s="42">
        <f t="shared" si="153"/>
        <v>1917.6000000000001</v>
      </c>
      <c r="N676" s="43">
        <v>1917.6000000000001</v>
      </c>
      <c r="O676" s="43">
        <v>0</v>
      </c>
      <c r="P676" s="55"/>
    </row>
    <row r="677" spans="1:16" ht="28.5" customHeight="1">
      <c r="A677" s="27"/>
      <c r="B677" s="28"/>
      <c r="C677" s="12" t="s">
        <v>46</v>
      </c>
      <c r="D677" s="42">
        <f t="shared" si="150"/>
        <v>4547</v>
      </c>
      <c r="E677" s="43">
        <v>3789</v>
      </c>
      <c r="F677" s="43">
        <v>758</v>
      </c>
      <c r="G677" s="42">
        <f t="shared" si="151"/>
        <v>7956</v>
      </c>
      <c r="H677" s="43">
        <v>6630</v>
      </c>
      <c r="I677" s="43">
        <v>1326</v>
      </c>
      <c r="J677" s="42">
        <f t="shared" si="152"/>
        <v>11365</v>
      </c>
      <c r="K677" s="43">
        <v>9471</v>
      </c>
      <c r="L677" s="43">
        <v>1894</v>
      </c>
      <c r="M677" s="42">
        <f t="shared" si="153"/>
        <v>14774</v>
      </c>
      <c r="N677" s="43">
        <v>12312</v>
      </c>
      <c r="O677" s="43">
        <v>2462</v>
      </c>
      <c r="P677" s="55"/>
    </row>
    <row r="678" spans="1:16" ht="28.5" customHeight="1">
      <c r="A678" s="27"/>
      <c r="B678" s="28"/>
      <c r="C678" s="12" t="s">
        <v>12</v>
      </c>
      <c r="D678" s="42">
        <f t="shared" si="150"/>
        <v>50</v>
      </c>
      <c r="E678" s="43">
        <v>50</v>
      </c>
      <c r="F678" s="43">
        <v>0</v>
      </c>
      <c r="G678" s="42">
        <f t="shared" si="151"/>
        <v>100</v>
      </c>
      <c r="H678" s="43">
        <v>100</v>
      </c>
      <c r="I678" s="43">
        <v>0</v>
      </c>
      <c r="J678" s="42">
        <f t="shared" si="152"/>
        <v>150</v>
      </c>
      <c r="K678" s="43">
        <v>150</v>
      </c>
      <c r="L678" s="43">
        <v>0</v>
      </c>
      <c r="M678" s="42">
        <f t="shared" si="153"/>
        <v>200</v>
      </c>
      <c r="N678" s="43">
        <v>200</v>
      </c>
      <c r="O678" s="43">
        <v>0</v>
      </c>
      <c r="P678" s="55"/>
    </row>
    <row r="679" spans="1:16" ht="28.5" customHeight="1">
      <c r="A679" s="27"/>
      <c r="B679" s="28"/>
      <c r="C679" s="12" t="s">
        <v>29</v>
      </c>
      <c r="D679" s="42">
        <f t="shared" si="150"/>
        <v>1837.6</v>
      </c>
      <c r="E679" s="43">
        <v>1837.6</v>
      </c>
      <c r="F679" s="43">
        <v>0</v>
      </c>
      <c r="G679" s="42">
        <f t="shared" si="151"/>
        <v>1837.6</v>
      </c>
      <c r="H679" s="43">
        <v>1837.6</v>
      </c>
      <c r="I679" s="43">
        <v>0</v>
      </c>
      <c r="J679" s="42">
        <f t="shared" si="152"/>
        <v>3675.2</v>
      </c>
      <c r="K679" s="43">
        <v>3675.2</v>
      </c>
      <c r="L679" s="43">
        <v>0</v>
      </c>
      <c r="M679" s="42">
        <f t="shared" si="153"/>
        <v>3675.2</v>
      </c>
      <c r="N679" s="43">
        <v>3675.2</v>
      </c>
      <c r="O679" s="43">
        <v>0</v>
      </c>
      <c r="P679" s="55"/>
    </row>
    <row r="680" spans="1:16" ht="28.5" customHeight="1">
      <c r="A680" s="27"/>
      <c r="B680" s="28"/>
      <c r="C680" s="12" t="s">
        <v>13</v>
      </c>
      <c r="D680" s="42">
        <f t="shared" si="150"/>
        <v>1016</v>
      </c>
      <c r="E680" s="43">
        <v>950</v>
      </c>
      <c r="F680" s="43">
        <v>66</v>
      </c>
      <c r="G680" s="42">
        <f t="shared" si="151"/>
        <v>1777</v>
      </c>
      <c r="H680" s="43">
        <v>1662</v>
      </c>
      <c r="I680" s="43">
        <v>115</v>
      </c>
      <c r="J680" s="42">
        <f t="shared" si="152"/>
        <v>2538</v>
      </c>
      <c r="K680" s="43">
        <v>2374</v>
      </c>
      <c r="L680" s="43">
        <v>164</v>
      </c>
      <c r="M680" s="42">
        <f t="shared" si="153"/>
        <v>3299</v>
      </c>
      <c r="N680" s="43">
        <v>3086</v>
      </c>
      <c r="O680" s="43">
        <v>213</v>
      </c>
      <c r="P680" s="55"/>
    </row>
    <row r="681" spans="1:16" ht="28.5" customHeight="1">
      <c r="A681" s="27"/>
      <c r="B681" s="28"/>
      <c r="C681" s="12" t="s">
        <v>15</v>
      </c>
      <c r="D681" s="42">
        <f t="shared" si="150"/>
        <v>340</v>
      </c>
      <c r="E681" s="43">
        <v>283.39999999999998</v>
      </c>
      <c r="F681" s="43">
        <v>56.6</v>
      </c>
      <c r="G681" s="42">
        <f t="shared" si="151"/>
        <v>680</v>
      </c>
      <c r="H681" s="43">
        <v>566.79999999999995</v>
      </c>
      <c r="I681" s="43">
        <v>113.2</v>
      </c>
      <c r="J681" s="42">
        <f t="shared" si="152"/>
        <v>1020</v>
      </c>
      <c r="K681" s="43">
        <v>850.19999999999993</v>
      </c>
      <c r="L681" s="43">
        <v>169.8</v>
      </c>
      <c r="M681" s="42">
        <f t="shared" si="153"/>
        <v>1360.1</v>
      </c>
      <c r="N681" s="43">
        <v>1133.6999999999998</v>
      </c>
      <c r="O681" s="43">
        <v>226.4</v>
      </c>
      <c r="P681" s="55"/>
    </row>
    <row r="682" spans="1:16" ht="28.5" customHeight="1">
      <c r="A682" s="27"/>
      <c r="B682" s="28"/>
      <c r="C682" s="12" t="s">
        <v>17</v>
      </c>
      <c r="D682" s="42">
        <f t="shared" si="150"/>
        <v>110.20000000000002</v>
      </c>
      <c r="E682" s="43">
        <v>102.00000000000001</v>
      </c>
      <c r="F682" s="43">
        <v>8.1999999999999993</v>
      </c>
      <c r="G682" s="42">
        <f t="shared" si="151"/>
        <v>220.40000000000003</v>
      </c>
      <c r="H682" s="43">
        <v>204.00000000000003</v>
      </c>
      <c r="I682" s="43">
        <v>16.399999999999999</v>
      </c>
      <c r="J682" s="42">
        <f t="shared" si="152"/>
        <v>330.60000000000008</v>
      </c>
      <c r="K682" s="43">
        <v>306.00000000000006</v>
      </c>
      <c r="L682" s="43">
        <v>24.599999999999998</v>
      </c>
      <c r="M682" s="42">
        <f t="shared" si="153"/>
        <v>440.80000000000007</v>
      </c>
      <c r="N682" s="43">
        <v>408.00000000000006</v>
      </c>
      <c r="O682" s="43">
        <v>32.799999999999997</v>
      </c>
      <c r="P682" s="55"/>
    </row>
    <row r="683" spans="1:16" ht="28.5" customHeight="1">
      <c r="A683" s="27"/>
      <c r="B683" s="28"/>
      <c r="C683" s="12" t="s">
        <v>31</v>
      </c>
      <c r="D683" s="42">
        <f t="shared" si="150"/>
        <v>635</v>
      </c>
      <c r="E683" s="43">
        <v>628</v>
      </c>
      <c r="F683" s="43">
        <v>7</v>
      </c>
      <c r="G683" s="42">
        <f t="shared" si="151"/>
        <v>1111</v>
      </c>
      <c r="H683" s="43">
        <v>1099</v>
      </c>
      <c r="I683" s="43">
        <v>12</v>
      </c>
      <c r="J683" s="42">
        <f t="shared" si="152"/>
        <v>1587</v>
      </c>
      <c r="K683" s="43">
        <v>1570</v>
      </c>
      <c r="L683" s="43">
        <v>17</v>
      </c>
      <c r="M683" s="42">
        <f t="shared" si="153"/>
        <v>2063</v>
      </c>
      <c r="N683" s="43">
        <v>2041</v>
      </c>
      <c r="O683" s="43">
        <v>22</v>
      </c>
      <c r="P683" s="55"/>
    </row>
    <row r="684" spans="1:16" ht="28.5" customHeight="1">
      <c r="A684" s="27"/>
      <c r="B684" s="28"/>
      <c r="C684" s="12" t="s">
        <v>18</v>
      </c>
      <c r="D684" s="42">
        <f t="shared" si="150"/>
        <v>473.6</v>
      </c>
      <c r="E684" s="43">
        <v>439.6</v>
      </c>
      <c r="F684" s="43">
        <v>34</v>
      </c>
      <c r="G684" s="42">
        <f t="shared" si="151"/>
        <v>947.2</v>
      </c>
      <c r="H684" s="43">
        <v>879.2</v>
      </c>
      <c r="I684" s="43">
        <v>68</v>
      </c>
      <c r="J684" s="42">
        <f t="shared" si="152"/>
        <v>1420.8000000000002</v>
      </c>
      <c r="K684" s="43">
        <v>1318.8000000000002</v>
      </c>
      <c r="L684" s="43">
        <v>102</v>
      </c>
      <c r="M684" s="42">
        <f t="shared" si="153"/>
        <v>1894.4</v>
      </c>
      <c r="N684" s="43">
        <v>1758.4</v>
      </c>
      <c r="O684" s="43">
        <v>136</v>
      </c>
      <c r="P684" s="55"/>
    </row>
    <row r="685" spans="1:16" ht="28.5" customHeight="1">
      <c r="A685" s="27"/>
      <c r="B685" s="28"/>
      <c r="C685" s="12" t="s">
        <v>19</v>
      </c>
      <c r="D685" s="42">
        <f t="shared" si="150"/>
        <v>390.7</v>
      </c>
      <c r="E685" s="43">
        <v>373.7</v>
      </c>
      <c r="F685" s="43">
        <v>17</v>
      </c>
      <c r="G685" s="42">
        <f t="shared" si="151"/>
        <v>781.4</v>
      </c>
      <c r="H685" s="43">
        <v>747.4</v>
      </c>
      <c r="I685" s="43">
        <v>34</v>
      </c>
      <c r="J685" s="42">
        <f t="shared" si="152"/>
        <v>1172.0999999999999</v>
      </c>
      <c r="K685" s="43">
        <v>1121.0999999999999</v>
      </c>
      <c r="L685" s="43">
        <v>51</v>
      </c>
      <c r="M685" s="42">
        <f t="shared" si="153"/>
        <v>1562.8</v>
      </c>
      <c r="N685" s="43">
        <v>1494.8</v>
      </c>
      <c r="O685" s="43">
        <v>68</v>
      </c>
      <c r="P685" s="55"/>
    </row>
    <row r="686" spans="1:16" ht="28.5" customHeight="1">
      <c r="A686" s="27"/>
      <c r="B686" s="28"/>
      <c r="C686" s="12" t="s">
        <v>20</v>
      </c>
      <c r="D686" s="42">
        <f t="shared" si="150"/>
        <v>679.90000000000009</v>
      </c>
      <c r="E686" s="43">
        <v>566.70000000000005</v>
      </c>
      <c r="F686" s="43">
        <v>113.2</v>
      </c>
      <c r="G686" s="42">
        <f t="shared" si="151"/>
        <v>1359.8000000000002</v>
      </c>
      <c r="H686" s="43">
        <v>1133.4000000000001</v>
      </c>
      <c r="I686" s="43">
        <v>226.4</v>
      </c>
      <c r="J686" s="42">
        <f t="shared" si="152"/>
        <v>2039.8000000000002</v>
      </c>
      <c r="K686" s="43">
        <v>1700.2</v>
      </c>
      <c r="L686" s="43">
        <v>339.6</v>
      </c>
      <c r="M686" s="42">
        <f t="shared" si="153"/>
        <v>2719.7000000000003</v>
      </c>
      <c r="N686" s="43">
        <v>2266.9</v>
      </c>
      <c r="O686" s="43">
        <v>452.8</v>
      </c>
      <c r="P686" s="55"/>
    </row>
    <row r="687" spans="1:16" ht="28.5" customHeight="1">
      <c r="A687" s="27"/>
      <c r="B687" s="28"/>
      <c r="C687" s="12" t="s">
        <v>32</v>
      </c>
      <c r="D687" s="42">
        <f t="shared" si="150"/>
        <v>68</v>
      </c>
      <c r="E687" s="43">
        <v>56.8</v>
      </c>
      <c r="F687" s="43">
        <v>11.2</v>
      </c>
      <c r="G687" s="42">
        <f t="shared" si="151"/>
        <v>136</v>
      </c>
      <c r="H687" s="43">
        <v>113.6</v>
      </c>
      <c r="I687" s="43">
        <v>22.4</v>
      </c>
      <c r="J687" s="42">
        <f t="shared" si="152"/>
        <v>203.99999999999997</v>
      </c>
      <c r="K687" s="43">
        <v>170.39999999999998</v>
      </c>
      <c r="L687" s="43">
        <v>33.599999999999994</v>
      </c>
      <c r="M687" s="42">
        <f t="shared" si="153"/>
        <v>272</v>
      </c>
      <c r="N687" s="43">
        <v>227.2</v>
      </c>
      <c r="O687" s="43">
        <v>44.8</v>
      </c>
      <c r="P687" s="55"/>
    </row>
    <row r="688" spans="1:16" ht="28.5" customHeight="1">
      <c r="A688" s="27"/>
      <c r="B688" s="28"/>
      <c r="C688" s="10" t="s">
        <v>116</v>
      </c>
      <c r="D688" s="42">
        <f t="shared" si="150"/>
        <v>5667.5</v>
      </c>
      <c r="E688" s="43">
        <v>4439.7</v>
      </c>
      <c r="F688" s="43">
        <v>1227.8</v>
      </c>
      <c r="G688" s="42">
        <f t="shared" si="151"/>
        <v>11335</v>
      </c>
      <c r="H688" s="43">
        <v>8879.4</v>
      </c>
      <c r="I688" s="43">
        <v>2455.6</v>
      </c>
      <c r="J688" s="42">
        <f t="shared" si="152"/>
        <v>17003.400000000001</v>
      </c>
      <c r="K688" s="43">
        <v>13320</v>
      </c>
      <c r="L688" s="43">
        <v>3683.3999999999996</v>
      </c>
      <c r="M688" s="42">
        <f t="shared" si="153"/>
        <v>24525.200000000001</v>
      </c>
      <c r="N688" s="43">
        <v>19484.2</v>
      </c>
      <c r="O688" s="43">
        <v>5041</v>
      </c>
      <c r="P688" s="55"/>
    </row>
    <row r="689" spans="1:16" ht="78" customHeight="1">
      <c r="A689" s="27"/>
      <c r="B689" s="30">
        <v>12003</v>
      </c>
      <c r="C689" s="11" t="s">
        <v>85</v>
      </c>
      <c r="D689" s="79">
        <f>+E689+F689</f>
        <v>16958.099999999999</v>
      </c>
      <c r="E689" s="79">
        <f>+E693</f>
        <v>12171.5</v>
      </c>
      <c r="F689" s="79">
        <f>+F693</f>
        <v>4786.6000000000004</v>
      </c>
      <c r="G689" s="79">
        <f>+H689+I689</f>
        <v>34396.9</v>
      </c>
      <c r="H689" s="79">
        <f>+H693</f>
        <v>24688</v>
      </c>
      <c r="I689" s="79">
        <f>+I693</f>
        <v>9708.9000000000015</v>
      </c>
      <c r="J689" s="79">
        <f>+K689+L689</f>
        <v>34396.9</v>
      </c>
      <c r="K689" s="79">
        <f>+K693</f>
        <v>24688</v>
      </c>
      <c r="L689" s="79">
        <f>+L693</f>
        <v>9708.9000000000015</v>
      </c>
      <c r="M689" s="79">
        <f>+N689+O689</f>
        <v>34396.9</v>
      </c>
      <c r="N689" s="79">
        <f>+N693</f>
        <v>24688</v>
      </c>
      <c r="O689" s="79">
        <f>+O693</f>
        <v>9708.9000000000015</v>
      </c>
      <c r="P689" s="55"/>
    </row>
    <row r="690" spans="1:16" ht="28.5" customHeight="1">
      <c r="A690" s="27"/>
      <c r="B690" s="28"/>
      <c r="C690" s="10" t="s">
        <v>6</v>
      </c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55"/>
    </row>
    <row r="691" spans="1:16" s="3" customFormat="1" ht="28.5" customHeight="1">
      <c r="A691" s="27"/>
      <c r="B691" s="28"/>
      <c r="C691" s="8" t="s">
        <v>123</v>
      </c>
      <c r="D691" s="39">
        <f>+E691+F691</f>
        <v>16958.099999999999</v>
      </c>
      <c r="E691" s="39">
        <f>+E689</f>
        <v>12171.5</v>
      </c>
      <c r="F691" s="39">
        <f>+F689</f>
        <v>4786.6000000000004</v>
      </c>
      <c r="G691" s="39">
        <f>+H691+I691</f>
        <v>34396.9</v>
      </c>
      <c r="H691" s="39">
        <f>+H689</f>
        <v>24688</v>
      </c>
      <c r="I691" s="39">
        <f>+I689</f>
        <v>9708.9000000000015</v>
      </c>
      <c r="J691" s="39">
        <f>+K691+L691</f>
        <v>34396.9</v>
      </c>
      <c r="K691" s="39">
        <f>+K689</f>
        <v>24688</v>
      </c>
      <c r="L691" s="39">
        <f>+L689</f>
        <v>9708.9000000000015</v>
      </c>
      <c r="M691" s="39">
        <f>+N691+O691</f>
        <v>34396.9</v>
      </c>
      <c r="N691" s="39">
        <f>+N689</f>
        <v>24688</v>
      </c>
      <c r="O691" s="39">
        <f>+O689</f>
        <v>9708.9000000000015</v>
      </c>
      <c r="P691" s="55"/>
    </row>
    <row r="692" spans="1:16" ht="28.5" customHeight="1">
      <c r="A692" s="27"/>
      <c r="B692" s="28"/>
      <c r="C692" s="10" t="s">
        <v>7</v>
      </c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55"/>
    </row>
    <row r="693" spans="1:16" ht="28.5" customHeight="1">
      <c r="A693" s="27"/>
      <c r="B693" s="28"/>
      <c r="C693" s="10" t="s">
        <v>22</v>
      </c>
      <c r="D693" s="42">
        <f>+E693+F693</f>
        <v>16958.099999999999</v>
      </c>
      <c r="E693" s="42">
        <f>+E694+E695</f>
        <v>12171.5</v>
      </c>
      <c r="F693" s="42">
        <f>+F694+F695</f>
        <v>4786.6000000000004</v>
      </c>
      <c r="G693" s="42">
        <f>+H693+I693</f>
        <v>34396.9</v>
      </c>
      <c r="H693" s="42">
        <f>+H694+H695</f>
        <v>24688</v>
      </c>
      <c r="I693" s="42">
        <f>+I694+I695</f>
        <v>9708.9000000000015</v>
      </c>
      <c r="J693" s="42">
        <f>+K693+L693</f>
        <v>34396.9</v>
      </c>
      <c r="K693" s="42">
        <f>+K694+K695</f>
        <v>24688</v>
      </c>
      <c r="L693" s="42">
        <f>+L694+L695</f>
        <v>9708.9000000000015</v>
      </c>
      <c r="M693" s="42">
        <f>+N693+O693</f>
        <v>34396.9</v>
      </c>
      <c r="N693" s="42">
        <f>+N694+N695</f>
        <v>24688</v>
      </c>
      <c r="O693" s="42">
        <f>+O694+O695</f>
        <v>9708.9000000000015</v>
      </c>
      <c r="P693" s="55"/>
    </row>
    <row r="694" spans="1:16" ht="28.5" customHeight="1">
      <c r="A694" s="27"/>
      <c r="B694" s="28"/>
      <c r="C694" s="12" t="s">
        <v>33</v>
      </c>
      <c r="D694" s="42">
        <f t="shared" ref="D694:D695" si="154">+E694+F694</f>
        <v>16458.099999999999</v>
      </c>
      <c r="E694" s="43">
        <v>11771.5</v>
      </c>
      <c r="F694" s="43">
        <v>4686.6000000000004</v>
      </c>
      <c r="G694" s="42">
        <f t="shared" ref="G694:G695" si="155">+H694+I694</f>
        <v>33396.9</v>
      </c>
      <c r="H694" s="43">
        <v>23888</v>
      </c>
      <c r="I694" s="43">
        <v>9508.9000000000015</v>
      </c>
      <c r="J694" s="42">
        <f t="shared" ref="J694:J695" si="156">+K694+L694</f>
        <v>33396.9</v>
      </c>
      <c r="K694" s="43">
        <v>23888</v>
      </c>
      <c r="L694" s="43">
        <v>9508.9000000000015</v>
      </c>
      <c r="M694" s="42">
        <f t="shared" ref="M694:M695" si="157">+N694+O694</f>
        <v>33396.9</v>
      </c>
      <c r="N694" s="43">
        <v>23888</v>
      </c>
      <c r="O694" s="43">
        <v>9508.9000000000015</v>
      </c>
      <c r="P694" s="55"/>
    </row>
    <row r="695" spans="1:16" ht="28.5" customHeight="1">
      <c r="A695" s="27"/>
      <c r="B695" s="28"/>
      <c r="C695" s="12" t="s">
        <v>35</v>
      </c>
      <c r="D695" s="42">
        <f t="shared" si="154"/>
        <v>500</v>
      </c>
      <c r="E695" s="43">
        <v>400</v>
      </c>
      <c r="F695" s="43">
        <v>100</v>
      </c>
      <c r="G695" s="42">
        <f t="shared" si="155"/>
        <v>1000</v>
      </c>
      <c r="H695" s="43">
        <v>800</v>
      </c>
      <c r="I695" s="43">
        <v>200</v>
      </c>
      <c r="J695" s="42">
        <f t="shared" si="156"/>
        <v>1000</v>
      </c>
      <c r="K695" s="43">
        <v>800</v>
      </c>
      <c r="L695" s="43">
        <v>200</v>
      </c>
      <c r="M695" s="42">
        <f t="shared" si="157"/>
        <v>1000</v>
      </c>
      <c r="N695" s="43">
        <v>800</v>
      </c>
      <c r="O695" s="43">
        <v>200</v>
      </c>
      <c r="P695" s="55"/>
    </row>
    <row r="696" spans="1:16" ht="48" customHeight="1">
      <c r="A696" s="27"/>
      <c r="B696" s="28"/>
      <c r="C696" s="11" t="s">
        <v>63</v>
      </c>
      <c r="D696" s="43">
        <f>+E696+F696</f>
        <v>422449.49999999994</v>
      </c>
      <c r="E696" s="43">
        <f>+E697</f>
        <v>333516.19999999995</v>
      </c>
      <c r="F696" s="43">
        <f>+F697</f>
        <v>88933.3</v>
      </c>
      <c r="G696" s="43">
        <f>+H696+I696</f>
        <v>950511.6</v>
      </c>
      <c r="H696" s="43">
        <f>+H697</f>
        <v>750411.5</v>
      </c>
      <c r="I696" s="43">
        <f>+I697</f>
        <v>200100.1</v>
      </c>
      <c r="J696" s="43">
        <f>+K696+L696</f>
        <v>1478573.7000000002</v>
      </c>
      <c r="K696" s="43">
        <f>+K697</f>
        <v>1167306.8</v>
      </c>
      <c r="L696" s="43">
        <f>+L697</f>
        <v>311266.90000000002</v>
      </c>
      <c r="M696" s="43">
        <f>+N696+O696</f>
        <v>2112247.4</v>
      </c>
      <c r="N696" s="43">
        <f>+N697</f>
        <v>1667580.6</v>
      </c>
      <c r="O696" s="43">
        <f>+O697</f>
        <v>444666.8</v>
      </c>
      <c r="P696" s="55"/>
    </row>
    <row r="697" spans="1:16" ht="28.5" customHeight="1">
      <c r="A697" s="31">
        <v>1206</v>
      </c>
      <c r="B697" s="28"/>
      <c r="C697" s="13" t="s">
        <v>64</v>
      </c>
      <c r="D697" s="43">
        <f>+E697+F697</f>
        <v>422449.49999999994</v>
      </c>
      <c r="E697" s="43">
        <f>+E699+E714+E720</f>
        <v>333516.19999999995</v>
      </c>
      <c r="F697" s="43">
        <f>+F699+F714+F720</f>
        <v>88933.3</v>
      </c>
      <c r="G697" s="43">
        <f>+H697+I697</f>
        <v>950511.6</v>
      </c>
      <c r="H697" s="43">
        <f>+H699+H714+H720</f>
        <v>750411.5</v>
      </c>
      <c r="I697" s="43">
        <f>+I699+I714+I720</f>
        <v>200100.1</v>
      </c>
      <c r="J697" s="43">
        <f>+K697+L697</f>
        <v>1478573.7000000002</v>
      </c>
      <c r="K697" s="43">
        <f>+K699+K714+K720</f>
        <v>1167306.8</v>
      </c>
      <c r="L697" s="43">
        <f>+L699+L714+L720</f>
        <v>311266.90000000002</v>
      </c>
      <c r="M697" s="43">
        <f>+N697+O697</f>
        <v>2112247.4</v>
      </c>
      <c r="N697" s="43">
        <f>+N699+N714+N720</f>
        <v>1667580.6</v>
      </c>
      <c r="O697" s="43">
        <f>+O699+O714+O720</f>
        <v>444666.8</v>
      </c>
      <c r="P697" s="55"/>
    </row>
    <row r="698" spans="1:16" ht="28.5" customHeight="1">
      <c r="A698" s="27"/>
      <c r="B698" s="28"/>
      <c r="C698" s="10" t="s">
        <v>5</v>
      </c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55"/>
    </row>
    <row r="699" spans="1:16" ht="59.25" customHeight="1">
      <c r="A699" s="27"/>
      <c r="B699" s="30">
        <v>11001</v>
      </c>
      <c r="C699" s="13" t="s">
        <v>65</v>
      </c>
      <c r="D699" s="79">
        <f>+E699+F699</f>
        <v>180543.7</v>
      </c>
      <c r="E699" s="79">
        <f>+E703</f>
        <v>132882.6</v>
      </c>
      <c r="F699" s="79">
        <f>+F703</f>
        <v>47661.1</v>
      </c>
      <c r="G699" s="79">
        <f>+H699+I699</f>
        <v>406223.5</v>
      </c>
      <c r="H699" s="79">
        <f>+H703</f>
        <v>298985.8</v>
      </c>
      <c r="I699" s="79">
        <f>+I703</f>
        <v>107237.7</v>
      </c>
      <c r="J699" s="79">
        <f>+K699+L699</f>
        <v>631903.30000000005</v>
      </c>
      <c r="K699" s="79">
        <f>+K703</f>
        <v>465089</v>
      </c>
      <c r="L699" s="79">
        <f>+L703</f>
        <v>166814.30000000002</v>
      </c>
      <c r="M699" s="79">
        <f>+N699+O699</f>
        <v>902718.4</v>
      </c>
      <c r="N699" s="79">
        <f>+N703</f>
        <v>664412.5</v>
      </c>
      <c r="O699" s="79">
        <f>+O703</f>
        <v>238305.9</v>
      </c>
      <c r="P699" s="55"/>
    </row>
    <row r="700" spans="1:16" ht="28.5" customHeight="1">
      <c r="A700" s="27"/>
      <c r="B700" s="28"/>
      <c r="C700" s="10" t="s">
        <v>6</v>
      </c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55"/>
    </row>
    <row r="701" spans="1:16" ht="28.5" customHeight="1">
      <c r="A701" s="27"/>
      <c r="B701" s="28"/>
      <c r="C701" s="8" t="s">
        <v>136</v>
      </c>
      <c r="D701" s="39">
        <f>+E701+F701</f>
        <v>180543.7</v>
      </c>
      <c r="E701" s="39">
        <f>+E699</f>
        <v>132882.6</v>
      </c>
      <c r="F701" s="39">
        <f>+F699</f>
        <v>47661.1</v>
      </c>
      <c r="G701" s="39">
        <f>+H701+I701</f>
        <v>406223.5</v>
      </c>
      <c r="H701" s="39">
        <f>+H699</f>
        <v>298985.8</v>
      </c>
      <c r="I701" s="39">
        <f>+I699</f>
        <v>107237.7</v>
      </c>
      <c r="J701" s="39">
        <f>+K701+L701</f>
        <v>631903.30000000005</v>
      </c>
      <c r="K701" s="39">
        <f>+K699</f>
        <v>465089</v>
      </c>
      <c r="L701" s="39">
        <f>+L699</f>
        <v>166814.30000000002</v>
      </c>
      <c r="M701" s="39">
        <f>+N701+O701</f>
        <v>902718.4</v>
      </c>
      <c r="N701" s="39">
        <f>+N699</f>
        <v>664412.5</v>
      </c>
      <c r="O701" s="39">
        <f>+O699</f>
        <v>238305.9</v>
      </c>
      <c r="P701" s="55"/>
    </row>
    <row r="702" spans="1:16" ht="28.5" customHeight="1">
      <c r="A702" s="27"/>
      <c r="B702" s="28"/>
      <c r="C702" s="10" t="s">
        <v>7</v>
      </c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55"/>
    </row>
    <row r="703" spans="1:16" ht="28.5" customHeight="1">
      <c r="A703" s="27"/>
      <c r="B703" s="28"/>
      <c r="C703" s="10" t="s">
        <v>8</v>
      </c>
      <c r="D703" s="42">
        <f>+E703+F703</f>
        <v>180543.7</v>
      </c>
      <c r="E703" s="42">
        <f>SUM(E704:E713)</f>
        <v>132882.6</v>
      </c>
      <c r="F703" s="42">
        <f>SUM(F704:F713)</f>
        <v>47661.1</v>
      </c>
      <c r="G703" s="42">
        <f>+H703+I703</f>
        <v>406223.5</v>
      </c>
      <c r="H703" s="42">
        <f>SUM(H704:H713)</f>
        <v>298985.8</v>
      </c>
      <c r="I703" s="42">
        <f>SUM(I704:I713)</f>
        <v>107237.7</v>
      </c>
      <c r="J703" s="42">
        <f>+K703+L703</f>
        <v>631903.30000000005</v>
      </c>
      <c r="K703" s="42">
        <f>SUM(K704:K713)</f>
        <v>465089</v>
      </c>
      <c r="L703" s="42">
        <f>SUM(L704:L713)</f>
        <v>166814.30000000002</v>
      </c>
      <c r="M703" s="42">
        <f>+N703+O703</f>
        <v>902718.4</v>
      </c>
      <c r="N703" s="42">
        <f>SUM(N704:N713)</f>
        <v>664412.5</v>
      </c>
      <c r="O703" s="42">
        <f>SUM(O704:O713)</f>
        <v>238305.9</v>
      </c>
      <c r="P703" s="55"/>
    </row>
    <row r="704" spans="1:16" ht="28.5" customHeight="1">
      <c r="A704" s="27"/>
      <c r="B704" s="28"/>
      <c r="C704" s="12" t="s">
        <v>10</v>
      </c>
      <c r="D704" s="42">
        <f t="shared" ref="D704:D713" si="158">+E704+F704</f>
        <v>171.6</v>
      </c>
      <c r="E704" s="63">
        <v>143</v>
      </c>
      <c r="F704" s="63">
        <v>28.6</v>
      </c>
      <c r="G704" s="42">
        <f t="shared" ref="G704:G713" si="159">+H704+I704</f>
        <v>386.20000000000005</v>
      </c>
      <c r="H704" s="63">
        <v>321.8</v>
      </c>
      <c r="I704" s="63">
        <v>64.400000000000006</v>
      </c>
      <c r="J704" s="42">
        <f t="shared" ref="J704:J713" si="160">+K704+L704</f>
        <v>600.80000000000007</v>
      </c>
      <c r="K704" s="43">
        <v>500.6</v>
      </c>
      <c r="L704" s="43">
        <v>100.2</v>
      </c>
      <c r="M704" s="42">
        <f t="shared" ref="M704:M713" si="161">+N704+O704</f>
        <v>858</v>
      </c>
      <c r="N704" s="63">
        <v>715</v>
      </c>
      <c r="O704" s="63">
        <v>143</v>
      </c>
      <c r="P704" s="55"/>
    </row>
    <row r="705" spans="1:16" ht="28.5" customHeight="1">
      <c r="A705" s="27"/>
      <c r="B705" s="28"/>
      <c r="C705" s="12" t="s">
        <v>11</v>
      </c>
      <c r="D705" s="42">
        <f t="shared" si="158"/>
        <v>320</v>
      </c>
      <c r="E705" s="63">
        <v>266.7</v>
      </c>
      <c r="F705" s="63">
        <v>53.3</v>
      </c>
      <c r="G705" s="42">
        <f t="shared" si="159"/>
        <v>720</v>
      </c>
      <c r="H705" s="63">
        <v>600</v>
      </c>
      <c r="I705" s="63">
        <v>120</v>
      </c>
      <c r="J705" s="42">
        <f t="shared" si="160"/>
        <v>1120</v>
      </c>
      <c r="K705" s="43">
        <v>933.3</v>
      </c>
      <c r="L705" s="43">
        <v>186.7</v>
      </c>
      <c r="M705" s="42">
        <f t="shared" si="161"/>
        <v>1600</v>
      </c>
      <c r="N705" s="63">
        <v>1333.3</v>
      </c>
      <c r="O705" s="63">
        <v>266.7</v>
      </c>
      <c r="P705" s="55"/>
    </row>
    <row r="706" spans="1:16" ht="28.5" customHeight="1">
      <c r="A706" s="27"/>
      <c r="B706" s="28"/>
      <c r="C706" s="12" t="s">
        <v>12</v>
      </c>
      <c r="D706" s="42">
        <f t="shared" si="158"/>
        <v>201.6</v>
      </c>
      <c r="E706" s="63">
        <v>168</v>
      </c>
      <c r="F706" s="63">
        <v>33.6</v>
      </c>
      <c r="G706" s="42">
        <f t="shared" si="159"/>
        <v>453.6</v>
      </c>
      <c r="H706" s="63">
        <v>378</v>
      </c>
      <c r="I706" s="63">
        <v>75.599999999999994</v>
      </c>
      <c r="J706" s="42">
        <f t="shared" si="160"/>
        <v>705.6</v>
      </c>
      <c r="K706" s="43">
        <v>588</v>
      </c>
      <c r="L706" s="43">
        <v>117.6</v>
      </c>
      <c r="M706" s="42">
        <f t="shared" si="161"/>
        <v>1008</v>
      </c>
      <c r="N706" s="63">
        <v>840</v>
      </c>
      <c r="O706" s="63">
        <v>168</v>
      </c>
      <c r="P706" s="55"/>
    </row>
    <row r="707" spans="1:16" ht="28.5" customHeight="1">
      <c r="A707" s="27"/>
      <c r="B707" s="28"/>
      <c r="C707" s="12" t="s">
        <v>29</v>
      </c>
      <c r="D707" s="42">
        <f t="shared" si="158"/>
        <v>328.4</v>
      </c>
      <c r="E707" s="63">
        <v>273.7</v>
      </c>
      <c r="F707" s="63">
        <v>54.7</v>
      </c>
      <c r="G707" s="42">
        <f t="shared" si="159"/>
        <v>738.9</v>
      </c>
      <c r="H707" s="63">
        <v>615.79999999999995</v>
      </c>
      <c r="I707" s="63">
        <v>123.10000000000001</v>
      </c>
      <c r="J707" s="42">
        <f t="shared" si="160"/>
        <v>1149.4000000000001</v>
      </c>
      <c r="K707" s="43">
        <v>957.9</v>
      </c>
      <c r="L707" s="43">
        <v>191.5</v>
      </c>
      <c r="M707" s="42">
        <f t="shared" si="161"/>
        <v>1641.9</v>
      </c>
      <c r="N707" s="63">
        <v>1368.3</v>
      </c>
      <c r="O707" s="63">
        <v>273.60000000000002</v>
      </c>
      <c r="P707" s="55"/>
    </row>
    <row r="708" spans="1:16" ht="28.5" customHeight="1">
      <c r="A708" s="27"/>
      <c r="B708" s="28"/>
      <c r="C708" s="12" t="s">
        <v>13</v>
      </c>
      <c r="D708" s="42">
        <f t="shared" si="158"/>
        <v>144</v>
      </c>
      <c r="E708" s="63">
        <v>120</v>
      </c>
      <c r="F708" s="63">
        <v>24</v>
      </c>
      <c r="G708" s="42">
        <f t="shared" si="159"/>
        <v>324</v>
      </c>
      <c r="H708" s="63">
        <v>270</v>
      </c>
      <c r="I708" s="63">
        <v>54</v>
      </c>
      <c r="J708" s="42">
        <f t="shared" si="160"/>
        <v>504</v>
      </c>
      <c r="K708" s="43">
        <v>420</v>
      </c>
      <c r="L708" s="43">
        <v>84</v>
      </c>
      <c r="M708" s="42">
        <f t="shared" si="161"/>
        <v>720</v>
      </c>
      <c r="N708" s="63">
        <v>600</v>
      </c>
      <c r="O708" s="63">
        <v>120</v>
      </c>
      <c r="P708" s="55"/>
    </row>
    <row r="709" spans="1:16" ht="28.5" customHeight="1">
      <c r="A709" s="27"/>
      <c r="B709" s="28"/>
      <c r="C709" s="12" t="s">
        <v>14</v>
      </c>
      <c r="D709" s="42">
        <f t="shared" si="158"/>
        <v>2000</v>
      </c>
      <c r="E709" s="63">
        <v>1666.7</v>
      </c>
      <c r="F709" s="63">
        <v>333.3</v>
      </c>
      <c r="G709" s="42">
        <f t="shared" si="159"/>
        <v>4500</v>
      </c>
      <c r="H709" s="63">
        <v>3750</v>
      </c>
      <c r="I709" s="63">
        <v>750</v>
      </c>
      <c r="J709" s="42">
        <f t="shared" si="160"/>
        <v>7000</v>
      </c>
      <c r="K709" s="43">
        <v>5833.3</v>
      </c>
      <c r="L709" s="43">
        <v>1166.7</v>
      </c>
      <c r="M709" s="42">
        <f t="shared" si="161"/>
        <v>10000</v>
      </c>
      <c r="N709" s="63">
        <v>8333.2999999999993</v>
      </c>
      <c r="O709" s="63">
        <v>1666.7</v>
      </c>
      <c r="P709" s="55"/>
    </row>
    <row r="710" spans="1:16" ht="28.5" customHeight="1">
      <c r="A710" s="27"/>
      <c r="B710" s="28"/>
      <c r="C710" s="12" t="s">
        <v>18</v>
      </c>
      <c r="D710" s="42">
        <f t="shared" si="158"/>
        <v>190</v>
      </c>
      <c r="E710" s="63">
        <v>158.30000000000001</v>
      </c>
      <c r="F710" s="63">
        <v>31.7</v>
      </c>
      <c r="G710" s="42">
        <f t="shared" si="159"/>
        <v>427.50000000000006</v>
      </c>
      <c r="H710" s="63">
        <v>356.20000000000005</v>
      </c>
      <c r="I710" s="63">
        <v>71.3</v>
      </c>
      <c r="J710" s="42">
        <f t="shared" si="160"/>
        <v>665</v>
      </c>
      <c r="K710" s="43">
        <v>554.1</v>
      </c>
      <c r="L710" s="43">
        <v>110.9</v>
      </c>
      <c r="M710" s="42">
        <f t="shared" si="161"/>
        <v>950.1</v>
      </c>
      <c r="N710" s="63">
        <v>791.7</v>
      </c>
      <c r="O710" s="63">
        <v>158.4</v>
      </c>
      <c r="P710" s="55"/>
    </row>
    <row r="711" spans="1:16" ht="28.5" customHeight="1">
      <c r="A711" s="27"/>
      <c r="B711" s="28"/>
      <c r="C711" s="12" t="s">
        <v>19</v>
      </c>
      <c r="D711" s="42">
        <f t="shared" si="158"/>
        <v>160</v>
      </c>
      <c r="E711" s="63">
        <v>133.30000000000001</v>
      </c>
      <c r="F711" s="63">
        <v>26.7</v>
      </c>
      <c r="G711" s="42">
        <f t="shared" si="159"/>
        <v>360</v>
      </c>
      <c r="H711" s="63">
        <v>300</v>
      </c>
      <c r="I711" s="63">
        <v>60</v>
      </c>
      <c r="J711" s="42">
        <f t="shared" si="160"/>
        <v>560</v>
      </c>
      <c r="K711" s="43">
        <v>466.7</v>
      </c>
      <c r="L711" s="43">
        <v>93.3</v>
      </c>
      <c r="M711" s="42">
        <f t="shared" si="161"/>
        <v>800</v>
      </c>
      <c r="N711" s="63">
        <v>666.7</v>
      </c>
      <c r="O711" s="63">
        <v>133.30000000000001</v>
      </c>
      <c r="P711" s="55"/>
    </row>
    <row r="712" spans="1:16" ht="28.5" customHeight="1">
      <c r="A712" s="27"/>
      <c r="B712" s="28"/>
      <c r="C712" s="12" t="s">
        <v>20</v>
      </c>
      <c r="D712" s="42">
        <f t="shared" si="158"/>
        <v>200</v>
      </c>
      <c r="E712" s="63">
        <v>166.7</v>
      </c>
      <c r="F712" s="63">
        <v>33.299999999999997</v>
      </c>
      <c r="G712" s="42">
        <f t="shared" si="159"/>
        <v>450</v>
      </c>
      <c r="H712" s="63">
        <v>375</v>
      </c>
      <c r="I712" s="63">
        <v>75</v>
      </c>
      <c r="J712" s="42">
        <f t="shared" si="160"/>
        <v>700</v>
      </c>
      <c r="K712" s="43">
        <v>583.29999999999995</v>
      </c>
      <c r="L712" s="43">
        <v>116.7</v>
      </c>
      <c r="M712" s="42">
        <f t="shared" si="161"/>
        <v>1000</v>
      </c>
      <c r="N712" s="63">
        <v>833.3</v>
      </c>
      <c r="O712" s="63">
        <v>166.7</v>
      </c>
      <c r="P712" s="55"/>
    </row>
    <row r="713" spans="1:16" ht="28.5" customHeight="1">
      <c r="A713" s="27"/>
      <c r="B713" s="28"/>
      <c r="C713" s="10" t="s">
        <v>116</v>
      </c>
      <c r="D713" s="42">
        <f t="shared" si="158"/>
        <v>176828.1</v>
      </c>
      <c r="E713" s="63">
        <v>129786.2</v>
      </c>
      <c r="F713" s="63">
        <v>47041.9</v>
      </c>
      <c r="G713" s="42">
        <f t="shared" si="159"/>
        <v>397863.3</v>
      </c>
      <c r="H713" s="63">
        <v>292019</v>
      </c>
      <c r="I713" s="63">
        <v>105844.3</v>
      </c>
      <c r="J713" s="42">
        <f t="shared" si="160"/>
        <v>618898.5</v>
      </c>
      <c r="K713" s="43">
        <v>454251.8</v>
      </c>
      <c r="L713" s="43">
        <v>164646.70000000001</v>
      </c>
      <c r="M713" s="42">
        <f t="shared" si="161"/>
        <v>884140.4</v>
      </c>
      <c r="N713" s="63">
        <v>648930.9</v>
      </c>
      <c r="O713" s="63">
        <v>235209.5</v>
      </c>
      <c r="P713" s="55"/>
    </row>
    <row r="714" spans="1:16" ht="56.25" customHeight="1">
      <c r="A714" s="27"/>
      <c r="B714" s="30">
        <v>32001</v>
      </c>
      <c r="C714" s="13" t="s">
        <v>66</v>
      </c>
      <c r="D714" s="79">
        <f>+E714+F714</f>
        <v>119662.6</v>
      </c>
      <c r="E714" s="79">
        <f>+E718</f>
        <v>99758.2</v>
      </c>
      <c r="F714" s="79">
        <f>+F718</f>
        <v>19904.400000000001</v>
      </c>
      <c r="G714" s="79">
        <f>+H714+I714</f>
        <v>269240.90000000002</v>
      </c>
      <c r="H714" s="79">
        <f>+H718</f>
        <v>224456</v>
      </c>
      <c r="I714" s="79">
        <f>+I718</f>
        <v>44784.9</v>
      </c>
      <c r="J714" s="79">
        <f>+K714+L714</f>
        <v>418819.19999999995</v>
      </c>
      <c r="K714" s="79">
        <f>+K718</f>
        <v>349153.8</v>
      </c>
      <c r="L714" s="79">
        <f>+L718</f>
        <v>69665.399999999994</v>
      </c>
      <c r="M714" s="79">
        <f>+N714+O714</f>
        <v>598313.1</v>
      </c>
      <c r="N714" s="79">
        <f>+N718</f>
        <v>498791</v>
      </c>
      <c r="O714" s="79">
        <f>+O718</f>
        <v>99522.099999999991</v>
      </c>
      <c r="P714" s="55"/>
    </row>
    <row r="715" spans="1:16" ht="28.5" customHeight="1">
      <c r="A715" s="27"/>
      <c r="B715" s="28"/>
      <c r="C715" s="10" t="s">
        <v>6</v>
      </c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55"/>
    </row>
    <row r="716" spans="1:16" ht="28.5" customHeight="1">
      <c r="A716" s="27"/>
      <c r="B716" s="28"/>
      <c r="C716" s="8" t="s">
        <v>136</v>
      </c>
      <c r="D716" s="39">
        <f>+E716+F716</f>
        <v>119662.6</v>
      </c>
      <c r="E716" s="39">
        <f>+E714</f>
        <v>99758.2</v>
      </c>
      <c r="F716" s="39">
        <f>+F714</f>
        <v>19904.400000000001</v>
      </c>
      <c r="G716" s="39">
        <f>+H716+I716</f>
        <v>269240.90000000002</v>
      </c>
      <c r="H716" s="39">
        <f>+H714</f>
        <v>224456</v>
      </c>
      <c r="I716" s="39">
        <f>+I714</f>
        <v>44784.9</v>
      </c>
      <c r="J716" s="39">
        <f>+K716+L716</f>
        <v>418819.19999999995</v>
      </c>
      <c r="K716" s="39">
        <f>+K714</f>
        <v>349153.8</v>
      </c>
      <c r="L716" s="39">
        <f>+L714</f>
        <v>69665.399999999994</v>
      </c>
      <c r="M716" s="39">
        <f>+N716+O716</f>
        <v>598313.1</v>
      </c>
      <c r="N716" s="39">
        <f>+N714</f>
        <v>498791</v>
      </c>
      <c r="O716" s="39">
        <f>+O714</f>
        <v>99522.099999999991</v>
      </c>
      <c r="P716" s="55"/>
    </row>
    <row r="717" spans="1:16" ht="28.5" customHeight="1">
      <c r="A717" s="27"/>
      <c r="B717" s="28"/>
      <c r="C717" s="10" t="s">
        <v>7</v>
      </c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55"/>
    </row>
    <row r="718" spans="1:16" ht="28.5" customHeight="1">
      <c r="A718" s="27"/>
      <c r="B718" s="28"/>
      <c r="C718" s="10" t="s">
        <v>22</v>
      </c>
      <c r="D718" s="43">
        <f>+E718+F718</f>
        <v>119662.6</v>
      </c>
      <c r="E718" s="43">
        <f>+E719</f>
        <v>99758.2</v>
      </c>
      <c r="F718" s="43">
        <f>+F719</f>
        <v>19904.400000000001</v>
      </c>
      <c r="G718" s="43">
        <f>+H718+I718</f>
        <v>269240.90000000002</v>
      </c>
      <c r="H718" s="43">
        <f>+H719</f>
        <v>224456</v>
      </c>
      <c r="I718" s="43">
        <f>+I719</f>
        <v>44784.9</v>
      </c>
      <c r="J718" s="43">
        <f>+K718+L718</f>
        <v>418819.19999999995</v>
      </c>
      <c r="K718" s="43">
        <f>+K719</f>
        <v>349153.8</v>
      </c>
      <c r="L718" s="43">
        <f>+L719</f>
        <v>69665.399999999994</v>
      </c>
      <c r="M718" s="43">
        <f>+N718+O718</f>
        <v>598313.1</v>
      </c>
      <c r="N718" s="43">
        <f>+N719</f>
        <v>498791</v>
      </c>
      <c r="O718" s="43">
        <f>+O719</f>
        <v>99522.099999999991</v>
      </c>
      <c r="P718" s="55"/>
    </row>
    <row r="719" spans="1:16" ht="28.5" customHeight="1">
      <c r="A719" s="27"/>
      <c r="B719" s="28"/>
      <c r="C719" s="12" t="s">
        <v>38</v>
      </c>
      <c r="D719" s="43">
        <f>+E719+F719</f>
        <v>119662.6</v>
      </c>
      <c r="E719" s="63">
        <v>99758.2</v>
      </c>
      <c r="F719" s="63">
        <v>19904.400000000001</v>
      </c>
      <c r="G719" s="43">
        <f>+H719+I719</f>
        <v>269240.90000000002</v>
      </c>
      <c r="H719" s="63">
        <v>224456</v>
      </c>
      <c r="I719" s="63">
        <v>44784.9</v>
      </c>
      <c r="J719" s="43">
        <f>+K719+L719</f>
        <v>418819.19999999995</v>
      </c>
      <c r="K719" s="43">
        <v>349153.8</v>
      </c>
      <c r="L719" s="43">
        <v>69665.399999999994</v>
      </c>
      <c r="M719" s="43">
        <f>+N719+O719</f>
        <v>598313.1</v>
      </c>
      <c r="N719" s="63">
        <v>498791</v>
      </c>
      <c r="O719" s="63">
        <v>99522.099999999991</v>
      </c>
      <c r="P719" s="55"/>
    </row>
    <row r="720" spans="1:16" ht="63.75" customHeight="1">
      <c r="A720" s="27"/>
      <c r="B720" s="30">
        <v>32002</v>
      </c>
      <c r="C720" s="11" t="s">
        <v>81</v>
      </c>
      <c r="D720" s="79">
        <f>+E720+F720</f>
        <v>122243.2</v>
      </c>
      <c r="E720" s="79">
        <f>+E724</f>
        <v>100875.4</v>
      </c>
      <c r="F720" s="79">
        <f>+F724</f>
        <v>21367.8</v>
      </c>
      <c r="G720" s="79">
        <f>+H720+I720</f>
        <v>275047.2</v>
      </c>
      <c r="H720" s="79">
        <f>+H724</f>
        <v>226969.7</v>
      </c>
      <c r="I720" s="79">
        <f>+I724</f>
        <v>48077.5</v>
      </c>
      <c r="J720" s="79">
        <f>+K720+L720</f>
        <v>427851.2</v>
      </c>
      <c r="K720" s="79">
        <f>+K724</f>
        <v>353064</v>
      </c>
      <c r="L720" s="79">
        <f>+L724</f>
        <v>74787.199999999997</v>
      </c>
      <c r="M720" s="79">
        <f>+N720+O720</f>
        <v>611215.89999999991</v>
      </c>
      <c r="N720" s="79">
        <f>+N724</f>
        <v>504377.1</v>
      </c>
      <c r="O720" s="79">
        <f>+O724</f>
        <v>106838.79999999999</v>
      </c>
      <c r="P720" s="55"/>
    </row>
    <row r="721" spans="1:16" ht="28.5" customHeight="1">
      <c r="A721" s="27"/>
      <c r="B721" s="28"/>
      <c r="C721" s="10" t="s">
        <v>6</v>
      </c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55"/>
    </row>
    <row r="722" spans="1:16" ht="28.5" customHeight="1">
      <c r="A722" s="27"/>
      <c r="B722" s="28"/>
      <c r="C722" s="8" t="s">
        <v>136</v>
      </c>
      <c r="D722" s="39">
        <f>+E722+F722</f>
        <v>122243.2</v>
      </c>
      <c r="E722" s="39">
        <f>+E720</f>
        <v>100875.4</v>
      </c>
      <c r="F722" s="39">
        <f>+F720</f>
        <v>21367.8</v>
      </c>
      <c r="G722" s="39">
        <f>+H722+I722</f>
        <v>275047.2</v>
      </c>
      <c r="H722" s="39">
        <f>+H720</f>
        <v>226969.7</v>
      </c>
      <c r="I722" s="39">
        <f>+I720</f>
        <v>48077.5</v>
      </c>
      <c r="J722" s="39">
        <f>+K722+L722</f>
        <v>427851.2</v>
      </c>
      <c r="K722" s="39">
        <f>+K720</f>
        <v>353064</v>
      </c>
      <c r="L722" s="39">
        <f>+L720</f>
        <v>74787.199999999997</v>
      </c>
      <c r="M722" s="39">
        <f>+N722+O722</f>
        <v>611215.89999999991</v>
      </c>
      <c r="N722" s="39">
        <f>+N720</f>
        <v>504377.1</v>
      </c>
      <c r="O722" s="39">
        <f>+O720</f>
        <v>106838.79999999999</v>
      </c>
      <c r="P722" s="55"/>
    </row>
    <row r="723" spans="1:16" ht="28.5" customHeight="1">
      <c r="A723" s="27"/>
      <c r="B723" s="28"/>
      <c r="C723" s="10" t="s">
        <v>7</v>
      </c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55"/>
    </row>
    <row r="724" spans="1:16" ht="28.5" customHeight="1">
      <c r="A724" s="27"/>
      <c r="B724" s="28"/>
      <c r="C724" s="10" t="s">
        <v>22</v>
      </c>
      <c r="D724" s="42">
        <f>+E724+F724</f>
        <v>122243.2</v>
      </c>
      <c r="E724" s="42">
        <f>+E725+E726</f>
        <v>100875.4</v>
      </c>
      <c r="F724" s="42">
        <f>+F725+F726</f>
        <v>21367.8</v>
      </c>
      <c r="G724" s="42">
        <f>+H724+I724</f>
        <v>275047.2</v>
      </c>
      <c r="H724" s="42">
        <f>+H725+H726</f>
        <v>226969.7</v>
      </c>
      <c r="I724" s="42">
        <f>+I725+I726</f>
        <v>48077.5</v>
      </c>
      <c r="J724" s="42">
        <f>+K724+L724</f>
        <v>427851.2</v>
      </c>
      <c r="K724" s="42">
        <f>+K725+K726</f>
        <v>353064</v>
      </c>
      <c r="L724" s="42">
        <f>+L725+L726</f>
        <v>74787.199999999997</v>
      </c>
      <c r="M724" s="42">
        <f>+N724+O724</f>
        <v>611215.89999999991</v>
      </c>
      <c r="N724" s="42">
        <f>+N725+N726</f>
        <v>504377.1</v>
      </c>
      <c r="O724" s="42">
        <f>+O725+O726</f>
        <v>106838.79999999999</v>
      </c>
      <c r="P724" s="55"/>
    </row>
    <row r="725" spans="1:16" ht="28.5" customHeight="1">
      <c r="A725" s="27"/>
      <c r="B725" s="28"/>
      <c r="C725" s="12" t="s">
        <v>103</v>
      </c>
      <c r="D725" s="42">
        <f t="shared" ref="D725:D726" si="162">+E725+F725</f>
        <v>122243.2</v>
      </c>
      <c r="E725" s="63">
        <v>100875.4</v>
      </c>
      <c r="F725" s="63">
        <v>21367.8</v>
      </c>
      <c r="G725" s="42">
        <f t="shared" ref="G725:G726" si="163">+H725+I725</f>
        <v>275047.2</v>
      </c>
      <c r="H725" s="63">
        <v>226969.7</v>
      </c>
      <c r="I725" s="63">
        <v>48077.5</v>
      </c>
      <c r="J725" s="42">
        <f t="shared" ref="J725:J726" si="164">+K725+L725</f>
        <v>427851.2</v>
      </c>
      <c r="K725" s="43">
        <v>353064</v>
      </c>
      <c r="L725" s="43">
        <v>74787.199999999997</v>
      </c>
      <c r="M725" s="42">
        <f t="shared" ref="M725:M726" si="165">+N725+O725</f>
        <v>611215.89999999991</v>
      </c>
      <c r="N725" s="63">
        <v>504377.1</v>
      </c>
      <c r="O725" s="63">
        <v>106838.79999999999</v>
      </c>
      <c r="P725" s="55"/>
    </row>
    <row r="726" spans="1:16" ht="28.5" customHeight="1">
      <c r="A726" s="27"/>
      <c r="B726" s="28"/>
      <c r="C726" s="12" t="s">
        <v>134</v>
      </c>
      <c r="D726" s="42">
        <f t="shared" si="162"/>
        <v>0</v>
      </c>
      <c r="E726" s="63"/>
      <c r="F726" s="63"/>
      <c r="G726" s="42">
        <f t="shared" si="163"/>
        <v>0</v>
      </c>
      <c r="H726" s="63">
        <v>0</v>
      </c>
      <c r="I726" s="63">
        <v>0</v>
      </c>
      <c r="J726" s="42">
        <f t="shared" si="164"/>
        <v>0</v>
      </c>
      <c r="K726" s="43">
        <v>0</v>
      </c>
      <c r="L726" s="43">
        <v>0</v>
      </c>
      <c r="M726" s="42">
        <f t="shared" si="165"/>
        <v>0</v>
      </c>
      <c r="N726" s="63">
        <v>0</v>
      </c>
      <c r="O726" s="63">
        <v>0</v>
      </c>
      <c r="P726" s="55"/>
    </row>
    <row r="727" spans="1:16" ht="28.5" customHeight="1">
      <c r="A727" s="1"/>
      <c r="B727" s="34"/>
      <c r="C727" s="15" t="s">
        <v>145</v>
      </c>
      <c r="D727" s="43">
        <f>+E727+F727</f>
        <v>0</v>
      </c>
      <c r="E727" s="43">
        <f>+E728</f>
        <v>0</v>
      </c>
      <c r="F727" s="43">
        <f>+F728</f>
        <v>0</v>
      </c>
      <c r="G727" s="43">
        <f>+H727+I727</f>
        <v>161333.79999999999</v>
      </c>
      <c r="H727" s="43">
        <f>+H728</f>
        <v>134444.9</v>
      </c>
      <c r="I727" s="43">
        <f>+I728</f>
        <v>26888.9</v>
      </c>
      <c r="J727" s="43">
        <f>+K727+L727</f>
        <v>887336.2</v>
      </c>
      <c r="K727" s="43">
        <f>+K728</f>
        <v>739446.9</v>
      </c>
      <c r="L727" s="43">
        <f>+L728</f>
        <v>147889.29999999999</v>
      </c>
      <c r="M727" s="43">
        <f>+N727+O727</f>
        <v>1613338.5999999999</v>
      </c>
      <c r="N727" s="43">
        <f>+N728</f>
        <v>1344448.9</v>
      </c>
      <c r="O727" s="43">
        <f>+O728</f>
        <v>268889.69999999995</v>
      </c>
      <c r="P727" s="55"/>
    </row>
    <row r="728" spans="1:16" ht="28.5" customHeight="1">
      <c r="A728" s="35">
        <v>1023</v>
      </c>
      <c r="B728" s="34"/>
      <c r="C728" s="16" t="s">
        <v>146</v>
      </c>
      <c r="D728" s="43">
        <f>+E728+F728</f>
        <v>0</v>
      </c>
      <c r="E728" s="43">
        <f>+E730</f>
        <v>0</v>
      </c>
      <c r="F728" s="43">
        <f>+F730</f>
        <v>0</v>
      </c>
      <c r="G728" s="43">
        <f>+H728+I728</f>
        <v>161333.79999999999</v>
      </c>
      <c r="H728" s="43">
        <f>+H730</f>
        <v>134444.9</v>
      </c>
      <c r="I728" s="43">
        <f>+I730</f>
        <v>26888.9</v>
      </c>
      <c r="J728" s="43">
        <f>+K728+L728</f>
        <v>887336.2</v>
      </c>
      <c r="K728" s="43">
        <f>+K730</f>
        <v>739446.9</v>
      </c>
      <c r="L728" s="43">
        <f>+L730</f>
        <v>147889.29999999999</v>
      </c>
      <c r="M728" s="43">
        <f>+N728+O728</f>
        <v>1613338.5999999999</v>
      </c>
      <c r="N728" s="43">
        <f>+N730</f>
        <v>1344448.9</v>
      </c>
      <c r="O728" s="43">
        <f>+O730</f>
        <v>268889.69999999995</v>
      </c>
      <c r="P728" s="55"/>
    </row>
    <row r="729" spans="1:16" s="3" customFormat="1" ht="28.5" customHeight="1">
      <c r="A729" s="27"/>
      <c r="B729" s="78"/>
      <c r="C729" s="10" t="s">
        <v>5</v>
      </c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55"/>
    </row>
    <row r="730" spans="1:16" ht="75.75" customHeight="1">
      <c r="A730" s="27"/>
      <c r="B730" s="35">
        <v>31007</v>
      </c>
      <c r="C730" s="15" t="s">
        <v>150</v>
      </c>
      <c r="D730" s="79">
        <f>+E730+F730</f>
        <v>0</v>
      </c>
      <c r="E730" s="79">
        <f>+E734</f>
        <v>0</v>
      </c>
      <c r="F730" s="79">
        <f>+F734</f>
        <v>0</v>
      </c>
      <c r="G730" s="79">
        <f>+H730+I730</f>
        <v>161333.79999999999</v>
      </c>
      <c r="H730" s="79">
        <f>+H734</f>
        <v>134444.9</v>
      </c>
      <c r="I730" s="79">
        <f>+I734</f>
        <v>26888.9</v>
      </c>
      <c r="J730" s="79">
        <f>+K730+L730</f>
        <v>887336.2</v>
      </c>
      <c r="K730" s="79">
        <f>+K734</f>
        <v>739446.9</v>
      </c>
      <c r="L730" s="79">
        <f>+L734</f>
        <v>147889.29999999999</v>
      </c>
      <c r="M730" s="79">
        <f>+N730+O730</f>
        <v>1613338.5999999999</v>
      </c>
      <c r="N730" s="79">
        <f>+N734</f>
        <v>1344448.9</v>
      </c>
      <c r="O730" s="79">
        <f>+O734</f>
        <v>268889.69999999995</v>
      </c>
      <c r="P730" s="55"/>
    </row>
    <row r="731" spans="1:16" ht="28.5" customHeight="1">
      <c r="A731" s="27"/>
      <c r="B731" s="28"/>
      <c r="C731" s="10" t="s">
        <v>6</v>
      </c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55"/>
    </row>
    <row r="732" spans="1:16" ht="28.5" customHeight="1">
      <c r="A732" s="27"/>
      <c r="B732" s="28"/>
      <c r="C732" s="17" t="s">
        <v>147</v>
      </c>
      <c r="D732" s="39">
        <f>+E732+F732</f>
        <v>0</v>
      </c>
      <c r="E732" s="39">
        <f>+E730</f>
        <v>0</v>
      </c>
      <c r="F732" s="39">
        <f>+F730</f>
        <v>0</v>
      </c>
      <c r="G732" s="39">
        <f>+H732+I732</f>
        <v>161333.79999999999</v>
      </c>
      <c r="H732" s="39">
        <f>+H730</f>
        <v>134444.9</v>
      </c>
      <c r="I732" s="39">
        <f>+I730</f>
        <v>26888.9</v>
      </c>
      <c r="J732" s="39">
        <f>+K732+L732</f>
        <v>887336.2</v>
      </c>
      <c r="K732" s="39">
        <f>+K730</f>
        <v>739446.9</v>
      </c>
      <c r="L732" s="39">
        <f>+L730</f>
        <v>147889.29999999999</v>
      </c>
      <c r="M732" s="39">
        <f>+N732+O732</f>
        <v>1613338.5999999999</v>
      </c>
      <c r="N732" s="39">
        <f>+N730</f>
        <v>1344448.9</v>
      </c>
      <c r="O732" s="39">
        <f>+O730</f>
        <v>268889.69999999995</v>
      </c>
      <c r="P732" s="55"/>
    </row>
    <row r="733" spans="1:16" ht="28.5" customHeight="1">
      <c r="A733" s="27"/>
      <c r="B733" s="28"/>
      <c r="C733" s="10" t="s">
        <v>7</v>
      </c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55"/>
    </row>
    <row r="734" spans="1:16" ht="28.5" customHeight="1">
      <c r="A734" s="27"/>
      <c r="B734" s="28"/>
      <c r="C734" s="10" t="s">
        <v>22</v>
      </c>
      <c r="D734" s="43">
        <f>+E734+F734</f>
        <v>0</v>
      </c>
      <c r="E734" s="43">
        <f>+E735</f>
        <v>0</v>
      </c>
      <c r="F734" s="43">
        <f>+F735</f>
        <v>0</v>
      </c>
      <c r="G734" s="43">
        <f>+H734+I734</f>
        <v>161333.79999999999</v>
      </c>
      <c r="H734" s="43">
        <f>+H735</f>
        <v>134444.9</v>
      </c>
      <c r="I734" s="43">
        <f>+I735</f>
        <v>26888.9</v>
      </c>
      <c r="J734" s="43">
        <f>+K734+L734</f>
        <v>887336.2</v>
      </c>
      <c r="K734" s="43">
        <f>+K735</f>
        <v>739446.9</v>
      </c>
      <c r="L734" s="43">
        <f>+L735</f>
        <v>147889.29999999999</v>
      </c>
      <c r="M734" s="43">
        <f>+N734+O734</f>
        <v>1613338.5999999999</v>
      </c>
      <c r="N734" s="43">
        <f>+N735</f>
        <v>1344448.9</v>
      </c>
      <c r="O734" s="43">
        <f>+O735</f>
        <v>268889.69999999995</v>
      </c>
      <c r="P734" s="55"/>
    </row>
    <row r="735" spans="1:16" ht="28.5" customHeight="1">
      <c r="A735" s="27"/>
      <c r="B735" s="28"/>
      <c r="C735" s="18" t="s">
        <v>148</v>
      </c>
      <c r="D735" s="43">
        <f>+E735+F735</f>
        <v>0</v>
      </c>
      <c r="E735" s="43">
        <v>0</v>
      </c>
      <c r="F735" s="43">
        <v>0</v>
      </c>
      <c r="G735" s="43">
        <f>+H735+I735</f>
        <v>161333.79999999999</v>
      </c>
      <c r="H735" s="43">
        <v>134444.9</v>
      </c>
      <c r="I735" s="43">
        <v>26888.9</v>
      </c>
      <c r="J735" s="43">
        <f>+K735+L735</f>
        <v>887336.2</v>
      </c>
      <c r="K735" s="43">
        <v>739446.9</v>
      </c>
      <c r="L735" s="43">
        <v>147889.29999999999</v>
      </c>
      <c r="M735" s="43">
        <f>+N735+O735</f>
        <v>1613338.5999999999</v>
      </c>
      <c r="N735" s="43">
        <v>1344448.9</v>
      </c>
      <c r="O735" s="43">
        <v>268889.69999999995</v>
      </c>
      <c r="P735" s="55"/>
    </row>
  </sheetData>
  <mergeCells count="13">
    <mergeCell ref="M6:M7"/>
    <mergeCell ref="A3:O3"/>
    <mergeCell ref="M5:O5"/>
    <mergeCell ref="A6:A7"/>
    <mergeCell ref="B6:B7"/>
    <mergeCell ref="D6:D7"/>
    <mergeCell ref="G6:G7"/>
    <mergeCell ref="J6:J7"/>
    <mergeCell ref="A5:B5"/>
    <mergeCell ref="C5:C7"/>
    <mergeCell ref="D5:F5"/>
    <mergeCell ref="G5:I5"/>
    <mergeCell ref="J5:L5"/>
  </mergeCells>
  <printOptions horizontalCentered="1"/>
  <pageMargins left="0" right="0" top="0" bottom="0" header="0" footer="0"/>
  <pageSetup paperSize="9" scale="49" orientation="portrait" horizontalDpi="4294967294" verticalDpi="4294967294" r:id="rId1"/>
  <headerFooter>
    <oddHeader>&amp;L&amp;D &amp;T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վարկ</vt:lpstr>
      <vt:lpstr>վարկ!Print_Area</vt:lpstr>
      <vt:lpstr>վարկ!Print_Titles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Ohanyan</cp:lastModifiedBy>
  <cp:lastPrinted>2020-11-25T16:23:22Z</cp:lastPrinted>
  <dcterms:created xsi:type="dcterms:W3CDTF">2018-12-09T11:43:17Z</dcterms:created>
  <dcterms:modified xsi:type="dcterms:W3CDTF">2020-12-30T08:53:46Z</dcterms:modified>
</cp:coreProperties>
</file>