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1895" tabRatio="807"/>
  </bookViews>
  <sheets>
    <sheet name="Հավելված N 1, աղ. N 5" sheetId="10" r:id="rId1"/>
  </sheets>
  <definedNames>
    <definedName name="_xlnm.Print_Titles" localSheetId="0">'Հավելված N 1, աղ. N 5'!$7:$8</definedName>
    <definedName name="Z_13F83A3E_B6D8_42AC_B920_567484E5956F_.wvu.Cols" localSheetId="0" hidden="1">'Հավելված N 1, աղ. N 5'!#REF!,'Հավելված N 1, աղ. N 5'!#REF!</definedName>
    <definedName name="Z_13F83A3E_B6D8_42AC_B920_567484E5956F_.wvu.PrintArea" localSheetId="0" hidden="1">'Հավելված N 1, աղ. N 5'!$A$2:$F$44</definedName>
    <definedName name="Z_15B1EF34_1112_4495_91A9_A2B9971866BB_.wvu.Cols" localSheetId="0" hidden="1">'Հավելված N 1, աղ. N 5'!#REF!</definedName>
    <definedName name="Z_28FBE60C_4D80_4C3C_B7B6_E911F1BA74D6_.wvu.Cols" localSheetId="0" hidden="1">'Հավելված N 1, աղ. N 5'!#REF!,'Հավելված N 1, աղ. N 5'!#REF!,'Հավելված N 1, աղ. N 5'!#REF!</definedName>
    <definedName name="Z_28FBE60C_4D80_4C3C_B7B6_E911F1BA74D6_.wvu.PrintArea" localSheetId="0" hidden="1">'Հավելված N 1, աղ. N 5'!$A$2:$F$44</definedName>
    <definedName name="Z_28FBE60C_4D80_4C3C_B7B6_E911F1BA74D6_.wvu.PrintTitles" localSheetId="0" hidden="1">'Հավելված N 1, աղ. N 5'!#REF!</definedName>
    <definedName name="Z_6E1D33A1_9AEB_4C8B_97E5_3DA8F987F057_.wvu.PrintArea" localSheetId="0" hidden="1">'Հավելված N 1, աղ. N 5'!$A$2:$F$44</definedName>
    <definedName name="Z_6E1D33A1_9AEB_4C8B_97E5_3DA8F987F057_.wvu.Rows" localSheetId="0" hidden="1">'Հավելված N 1, աղ. N 5'!$2:$4</definedName>
    <definedName name="Z_7F2E6424_D063_4EBF_A186_A35F70A8524B_.wvu.PrintArea" localSheetId="0" hidden="1">'Հավելված N 1, աղ. N 5'!$A$2:$F$44</definedName>
    <definedName name="Z_7F2E6424_D063_4EBF_A186_A35F70A8524B_.wvu.Rows" localSheetId="0" hidden="1">'Հավելված N 1, աղ. N 5'!$2:$4</definedName>
    <definedName name="Z_DE3A1748_A9E6_4267_90C4_BD50F66A61E4_.wvu.PrintArea" localSheetId="0" hidden="1">'Հավելված N 1, աղ. N 5'!$A$2:$F$44</definedName>
    <definedName name="Z_DE3A1748_A9E6_4267_90C4_BD50F66A61E4_.wvu.Rows" localSheetId="0" hidden="1">'Հավելված N 1, աղ. N 5'!$2:$4</definedName>
  </definedNames>
  <calcPr calcId="144525"/>
  <customWorkbookViews>
    <customWorkbookView name="Arpenik Sahradyan - Personal View" guid="{2886B1C7-7EFC-4B79-86A0-EA37786F19B2}" mergeInterval="0" personalView="1" maximized="1" xWindow="-8" yWindow="-8" windowWidth="1936" windowHeight="1056" activeSheetId="6"/>
    <customWorkbookView name="Elena Khachatryan - Personal View" guid="{15B1EF34-1112-4495-91A9-A2B9971866BB}" mergeInterval="0" personalView="1" maximized="1" xWindow="-8" yWindow="-8" windowWidth="1936" windowHeight="1056" activeSheetId="5"/>
    <customWorkbookView name="Yelena_Khachatryan - Personal View" guid="{DE3A1748-A9E6-4267-90C4-BD50F66A61E4}" mergeInterval="0" personalView="1" maximized="1" xWindow="1" yWindow="1" windowWidth="1280" windowHeight="776" activeSheetId="1"/>
    <customWorkbookView name="Evelina.Grigoryan - Personal View" guid="{6E1D33A1-9AEB-4C8B-97E5-3DA8F987F057}" mergeInterval="0" personalView="1" maximized="1" windowWidth="1436" windowHeight="736" activeSheetId="1"/>
    <customWorkbookView name="user - Personal View" guid="{50CF37FC-883F-4031-B543-8A37F4EE412E}" mergeInterval="0" personalView="1" maximized="1" windowWidth="1020" windowHeight="509" activeSheetId="3"/>
    <customWorkbookView name="Ani.Khanaghyan - Personal View" guid="{F88E1BEB-04FA-4FE4-87E9-D00EB46CAB62}" mergeInterval="0" personalView="1" maximized="1" xWindow="1" yWindow="1" windowWidth="1280" windowHeight="776" activeSheetId="4"/>
    <customWorkbookView name="anna.ohanyan - Personal View" guid="{73AE7F0F-2263-4309-B8BF-1CE4EEECA809}" mergeInterval="0" personalView="1" maximized="1" windowWidth="1020" windowHeight="596" tabRatio="654" activeSheetId="5"/>
    <customWorkbookView name="ghayser - Personal View" guid="{A6B5AF61-3216-4B91-8050-F59FEA595D5A}" mergeInterval="0" personalView="1" maximized="1" windowWidth="1436" windowHeight="754" tabRatio="837" activeSheetId="1"/>
    <customWorkbookView name="MNaira - Personal View" guid="{2DE5A455-A485-495A-8DB0-667144F0C1F8}" mergeInterval="0" personalView="1" maximized="1" windowWidth="1020" windowHeight="543" tabRatio="842" activeSheetId="1"/>
    <customWorkbookView name="SArpi - Personal View" guid="{2345E28A-6285-4154-A5CF-6D585E461BD6}" mergeInterval="0" personalView="1" maximized="1" windowWidth="1020" windowHeight="596" activeSheetId="1"/>
    <customWorkbookView name="msuzana - Personal View" guid="{BF30329F-7100-4B05-BF66-6F828BC87560}" mergeInterval="0" personalView="1" maximized="1" windowWidth="1276" windowHeight="859" tabRatio="837" activeSheetId="1"/>
    <customWorkbookView name="agrigor - Personal View" guid="{894C4CF8-E322-4B2B-B587-240EABA25548}" mergeInterval="0" personalView="1" maximized="1" windowWidth="1436" windowHeight="754" tabRatio="865" activeSheetId="1"/>
    <customWorkbookView name="Annao - Personal View" guid="{5C721925-9BB2-4481-82DF-CF89B1EE6F99}" mergeInterval="0" personalView="1" maximized="1" windowWidth="796" windowHeight="402" tabRatio="840" activeSheetId="4"/>
    <customWorkbookView name="HVahag - Personal View" guid="{93977DF1-9257-46C1-B7FD-F00030EC9C9B}" mergeInterval="0" personalView="1" maximized="1" windowWidth="1020" windowHeight="592" tabRatio="837" activeSheetId="1"/>
    <customWorkbookView name="Hayser Gasparyan - Personal View" guid="{F0F134FE-9C18-4748-B429-D21757D5744A}" mergeInterval="0" personalView="1" maximized="1" windowWidth="1916" windowHeight="761" activeSheetId="3"/>
    <customWorkbookView name="MinFin - Personal View" guid="{7F2E6424-D063-4EBF-A186-A35F70A8524B}" mergeInterval="0" personalView="1" maximized="1" windowWidth="1276" windowHeight="745" activeSheetId="1"/>
    <customWorkbookView name="Evelina Grigoryan - Personal View" guid="{28FBE60C-4D80-4C3C-B7B6-E911F1BA74D6}" mergeInterval="0" personalView="1" maximized="1" xWindow="-8" yWindow="-8" windowWidth="1936" windowHeight="1056" activeSheetId="5"/>
    <customWorkbookView name="Anna Ohanyan - Personal View" guid="{13F83A3E-B6D8-42AC-B920-567484E5956F}" mergeInterval="0" personalView="1" xWindow="-8" yWindow="14" windowWidth="1436" windowHeight="749" tabRatio="807" activeSheetId="5"/>
  </customWorkbookViews>
</workbook>
</file>

<file path=xl/calcChain.xml><?xml version="1.0" encoding="utf-8"?>
<calcChain xmlns="http://schemas.openxmlformats.org/spreadsheetml/2006/main">
  <c r="F10" i="10" l="1"/>
  <c r="E10" i="10"/>
  <c r="F15" i="10"/>
  <c r="E15" i="10"/>
  <c r="F80" i="10" l="1"/>
  <c r="F79" i="10" s="1"/>
  <c r="E80" i="10"/>
  <c r="D82" i="10"/>
  <c r="D80" i="10" l="1"/>
  <c r="E79" i="10"/>
  <c r="D79" i="10" s="1"/>
  <c r="F31" i="10" l="1"/>
  <c r="E31" i="10"/>
  <c r="D72" i="10"/>
  <c r="F50" i="10"/>
  <c r="E50" i="10"/>
  <c r="D54" i="10"/>
  <c r="F16" i="10"/>
  <c r="E16" i="10"/>
  <c r="F84" i="10" l="1"/>
  <c r="F83" i="10" s="1"/>
  <c r="E84" i="10"/>
  <c r="E83" i="10" s="1"/>
  <c r="D88" i="10"/>
  <c r="D18" i="10"/>
  <c r="E11" i="10"/>
  <c r="F11" i="10"/>
  <c r="D13" i="10"/>
  <c r="D14" i="10"/>
  <c r="D38" i="10"/>
  <c r="D39" i="10"/>
  <c r="D40" i="10"/>
  <c r="D41" i="10"/>
  <c r="E67" i="10"/>
  <c r="F49" i="10"/>
  <c r="F27" i="10"/>
  <c r="E27" i="10"/>
  <c r="D30" i="10"/>
  <c r="D29" i="10"/>
  <c r="D35" i="10"/>
  <c r="D34" i="10"/>
  <c r="D33" i="10"/>
  <c r="F74" i="10"/>
  <c r="F73" i="10" s="1"/>
  <c r="E74" i="10"/>
  <c r="E73" i="10" s="1"/>
  <c r="F67" i="10"/>
  <c r="F62" i="10"/>
  <c r="E62" i="10"/>
  <c r="F36" i="10"/>
  <c r="F20" i="10"/>
  <c r="D87" i="10"/>
  <c r="D86" i="10"/>
  <c r="D71" i="10"/>
  <c r="D70" i="10"/>
  <c r="D69" i="10"/>
  <c r="D66" i="10"/>
  <c r="D65" i="10"/>
  <c r="D64" i="10"/>
  <c r="D19" i="10"/>
  <c r="E20" i="10"/>
  <c r="E36" i="10"/>
  <c r="D52" i="10"/>
  <c r="D60" i="10"/>
  <c r="D59" i="10"/>
  <c r="D56" i="10"/>
  <c r="D55" i="10"/>
  <c r="D58" i="10"/>
  <c r="D57" i="10"/>
  <c r="D53" i="10"/>
  <c r="D76" i="10"/>
  <c r="D78" i="10"/>
  <c r="D77" i="10"/>
  <c r="D48" i="10"/>
  <c r="F46" i="10"/>
  <c r="E46" i="10"/>
  <c r="D42" i="10"/>
  <c r="D45" i="10"/>
  <c r="F43" i="10"/>
  <c r="E43" i="10"/>
  <c r="D26" i="10"/>
  <c r="D25" i="10"/>
  <c r="D24" i="10"/>
  <c r="D23" i="10"/>
  <c r="D22" i="10"/>
  <c r="F9" i="10" l="1"/>
  <c r="E9" i="10"/>
  <c r="D6" i="10"/>
  <c r="D84" i="10"/>
  <c r="D50" i="10"/>
  <c r="D36" i="10"/>
  <c r="D31" i="10"/>
  <c r="D11" i="10"/>
  <c r="D43" i="10"/>
  <c r="D27" i="10"/>
  <c r="D62" i="10"/>
  <c r="D73" i="10"/>
  <c r="D16" i="10"/>
  <c r="F61" i="10"/>
  <c r="D46" i="10"/>
  <c r="E49" i="10"/>
  <c r="D49" i="10" s="1"/>
  <c r="D74" i="10"/>
  <c r="D83" i="10"/>
  <c r="D67" i="10"/>
  <c r="D20" i="10"/>
  <c r="E61" i="10"/>
  <c r="D10" i="10" l="1"/>
  <c r="D61" i="10"/>
  <c r="D15" i="10"/>
  <c r="D9" i="10" l="1"/>
</calcChain>
</file>

<file path=xl/comments1.xml><?xml version="1.0" encoding="utf-8"?>
<comments xmlns="http://schemas.openxmlformats.org/spreadsheetml/2006/main">
  <authors>
    <author>Elena Khachatryan</author>
  </authors>
  <commentList>
    <comment ref="C53" authorId="0">
      <text>
        <r>
          <rPr>
            <b/>
            <sz val="9"/>
            <color indexed="81"/>
            <rFont val="Tahoma"/>
            <family val="2"/>
          </rPr>
          <t>Elena Khachatryan:</t>
        </r>
        <r>
          <rPr>
            <sz val="9"/>
            <color indexed="81"/>
            <rFont val="Tahoma"/>
            <family val="2"/>
          </rPr>
          <t xml:space="preserve">
2021 nayel hodvacnery
</t>
        </r>
      </text>
    </comment>
  </commentList>
</comments>
</file>

<file path=xl/sharedStrings.xml><?xml version="1.0" encoding="utf-8"?>
<sst xmlns="http://schemas.openxmlformats.org/spreadsheetml/2006/main" count="150" uniqueCount="123">
  <si>
    <t xml:space="preserve"> Ընդամենը </t>
  </si>
  <si>
    <t xml:space="preserve"> այդ թվում </t>
  </si>
  <si>
    <t xml:space="preserve"> Համաֆինան_x000D_-
սավորում </t>
  </si>
  <si>
    <t>Հավելված N 1</t>
  </si>
  <si>
    <t>11001</t>
  </si>
  <si>
    <t>Ծրագրային դասիչ</t>
  </si>
  <si>
    <t>Բյուջետային գլխավոր կարգադրիչների, ծրագրերի և միջոցառումների անվանումները</t>
  </si>
  <si>
    <t>ԸՆԴԱՄԵՆԸ 
այդ թվում</t>
  </si>
  <si>
    <t xml:space="preserve"> այդ թվում` </t>
  </si>
  <si>
    <t>1167</t>
  </si>
  <si>
    <t>Էլեկտրաէներգետիկ համակարգի զարգացման ծրագիր</t>
  </si>
  <si>
    <t>32001</t>
  </si>
  <si>
    <t>11002</t>
  </si>
  <si>
    <t>ՀՀ ՎԱՐՉԱՊԵՏԻ ԱՇԽԱՏԱԿԱԶՄ</t>
  </si>
  <si>
    <t>ՀՀ  ԱՌՈՂՋԱՊԱՀՈՒԹՅԱՆ ՆԱԽԱՐԱՐՈՒԹՅՈՒՆ</t>
  </si>
  <si>
    <t>11003</t>
  </si>
  <si>
    <t>11004</t>
  </si>
  <si>
    <t>32004</t>
  </si>
  <si>
    <t>1040</t>
  </si>
  <si>
    <t>Կոշտ թափոնների կառավարում</t>
  </si>
  <si>
    <t>32005</t>
  </si>
  <si>
    <t>32006</t>
  </si>
  <si>
    <t>32007</t>
  </si>
  <si>
    <t>32008</t>
  </si>
  <si>
    <t>Արևելյան եվրոպայի էներգախնայողության և բնապահպանական գործընկերության ֆոնդի աջակցությամբ իրականացվող «Երևանի կոշտ թափոնների կառավարման» դրամաշնորհային ծրագիր</t>
  </si>
  <si>
    <t>Եվրոպական միության հարևանության  ներդրումային գործիքի աջակցությամբ իրականացվող «Երևանի կոշտ թափոնների կառավարման» դրամաշնորհային ծրագիր</t>
  </si>
  <si>
    <t>Վերակառուցման և զարգացման եվրոպական բանկի աջակցությամբ իրականացվող «Երևանի կոշտ թափոնների կառավարման» դրամաշնորհային ծրագիր</t>
  </si>
  <si>
    <t>Վերակառուցման և զարգացման եվրոպական բանկի աջակցությամբ իրականացվող «Կոտայքի և Գեղարքունիքի մարզի կոշտ թափոնների կառավարման խորհրդատվության համար» դրամաշնորհային  ծրագիր</t>
  </si>
  <si>
    <t>1157</t>
  </si>
  <si>
    <t>Քաղաքային զարգացում</t>
  </si>
  <si>
    <t>12003</t>
  </si>
  <si>
    <t>12004</t>
  </si>
  <si>
    <t>12005</t>
  </si>
  <si>
    <t>12014</t>
  </si>
  <si>
    <t>12016</t>
  </si>
  <si>
    <t>12018</t>
  </si>
  <si>
    <t>Արևելյան եվրոպայի էներգախնայողության և բնապահպանական գործընկերության ֆոնդի աջակցությամբ իրականացվող Երևանի քաղաքային լուսավորության դրամաշնորհային ծրագրի կատարման ապահովում</t>
  </si>
  <si>
    <t>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</si>
  <si>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Եվրոպական միության հարևանության ներդրումային բանկի աջակցությամբ իրականացվող Երևանի մետրոպոլիտենի վերակառուցման երկրորդ դրամաշնորհային ծրագիր</t>
  </si>
  <si>
    <t>12002</t>
  </si>
  <si>
    <t>1212</t>
  </si>
  <si>
    <t>Տարածքային զարգացում</t>
  </si>
  <si>
    <t xml:space="preserve">Եվրոպական միության աջակցությամբ իրականացվող Հայաստանի տարածքային զարգացման դրամաշնորհային ծրագիր </t>
  </si>
  <si>
    <t>1086</t>
  </si>
  <si>
    <t>Գյուղական ենթակառուցվածքների վերականգնում և զարգացում</t>
  </si>
  <si>
    <t>Վերակառուցման և զարգացման միջազգային բանկի աջակցությամբ իրականացվող «Գյուղատնտեսության ոլորտում քաղաքականության մոնիթորինգի և գնահատման կարողությունների զարգացման» դրամաշնորհային ծրագիր</t>
  </si>
  <si>
    <t>ԱՄՆ կառավարության աջակցությամբ իրականացվող «Հազարամյակի մարտահրավեր» դրամաշնորհային ծրագիր</t>
  </si>
  <si>
    <t>1134</t>
  </si>
  <si>
    <t>Ենթակառուցվածքների և գյուղական ֆինանսավորման աջակցություն</t>
  </si>
  <si>
    <t>12001</t>
  </si>
  <si>
    <t>1049</t>
  </si>
  <si>
    <t>Ճանապարհային ցանցի բարելավում</t>
  </si>
  <si>
    <t>11005</t>
  </si>
  <si>
    <t>11006</t>
  </si>
  <si>
    <t>11007</t>
  </si>
  <si>
    <t>11008</t>
  </si>
  <si>
    <t>11009</t>
  </si>
  <si>
    <t>11010</t>
  </si>
  <si>
    <t>11011</t>
  </si>
  <si>
    <t>11013</t>
  </si>
  <si>
    <t>Եվրոպական ներդրումային բանկի աջակցությամբ իրականացվող Հյուսիս-հարավ միջանցքի զարգացման դրամաշնորհային ծրագրի համակարգում և կառավարում</t>
  </si>
  <si>
    <t>21007</t>
  </si>
  <si>
    <t>Եվրոպական ներդրումային բանկի աջակցությամբ իրականացվող Հյուսիս-հարավ միջանցքի զարգացման դրամաշնորհային ծրագիր, Տրանշ 3</t>
  </si>
  <si>
    <t>1155</t>
  </si>
  <si>
    <t>Բնական պաշարների և բնության հատուկ պահպանվող տարածքների կառավարում և պահպանում</t>
  </si>
  <si>
    <t>Գերմանիայի զարգացման վարկերի բանկի (KFW) կողմից տրամադրվող «Կովկասի պահպանվող տարածքների աջակցության ծրագիր-Հայաստան  (էկոտարածաշրջանային ծրագիր-Հայաստան, 3-րդ փուլ)» դրամաշնորհային ծրագիր</t>
  </si>
  <si>
    <t>1053</t>
  </si>
  <si>
    <t>Առողջապահության համակարգի արդիականացման և արդյունավետության բարձրացման ծրագիր</t>
  </si>
  <si>
    <t xml:space="preserve"> ՌԴ աջակցությամբ իրականացվող Հայկական ԱԷԿ-ի N 2 էներգաբլոկի շահագործման նախագծային ժամկետի երկարացման դրամաշնորհային ծրագրի շրջանակներում իրականացվող ներդրումներ</t>
  </si>
  <si>
    <t>31001</t>
  </si>
  <si>
    <t>31004</t>
  </si>
  <si>
    <t>1072</t>
  </si>
  <si>
    <t>31002</t>
  </si>
  <si>
    <t xml:space="preserve">Վիճակագրական համակարգի ամրապնդման ազգային ռազմավարական ծրագիր </t>
  </si>
  <si>
    <t>1209</t>
  </si>
  <si>
    <t>ՀՀ ՎԻՃԱԿԱԳՐԱԿԱՆ ԿՈՄԻՏԵ</t>
  </si>
  <si>
    <t>1214</t>
  </si>
  <si>
    <t>Համաշխարհային բանկի աջակցությամբ իրականացվող «Հայաստանի արդյունահանող ճյուղերի թափանցիկության նախաձեռնությանն աջակցություն» դրամաշնորհային ծրագիր</t>
  </si>
  <si>
    <t>1019</t>
  </si>
  <si>
    <t>Համաշխարհային բանկի աջակցությամբ իրականացվող Ոչ վարակիչ հիվանդությունների կանխարգելման և վերահսկման դրամաշնորհային ծրագիր</t>
  </si>
  <si>
    <t>Վերակառուցման և զարգացման վրոպական բանկի աջակցությամբ իրականացվող Գյումրու քաղաքային ճանապարհների տխնիկական համագործակցության  դրամաշնորհային ծրագիր</t>
  </si>
  <si>
    <t>Ջրամատակարարման և ջրահեռացման բարելավում</t>
  </si>
  <si>
    <t>Գերմանիայի զարգացման վարկերի բանկի (KFW) աջակցությամբ իրականացվող դրամաշնորհային ծրագրի շրջանակներում Սյունիքի մարզի ԲՀՊՏ-ներին, անտառային տարածքների, ոլորտի պետական կառույցների  տեխնիկական կարողությունների բարելավում</t>
  </si>
  <si>
    <t>Գերմանիայի զարգացման վարկերի բանկի (KFW) աջակցությամբ իրականացվող դրամաշնորհային ծրագրի շրջանակներում Սյունիքի մարզի ԲՀՊՏ-ների հարակից բնակավայրերի կարողությունների բարելավում</t>
  </si>
  <si>
    <t>հազար դրամ</t>
  </si>
  <si>
    <t>Սոցիալական ներդրումների և տեղական զարգացման ծրագիր</t>
  </si>
  <si>
    <t>Արդյունահանող ճյուղերի զարգացման ծրագիր</t>
  </si>
  <si>
    <t xml:space="preserve"> Վերակառուցման և զարգացման եվրոպական բանկի աջակցությամբ իրականացվող «Կոտայքի և Գեղարքունիքի մարզի կոշտ թափոնների կառավարման» դրամաշնորհային ծրագիր</t>
  </si>
  <si>
    <t>Եվրոպական միության հարևանության ներդրումային ծրագրի աջակցությամբ իրականացվող Երևանի ջրամատակարարման բարելավման դրամաշնորհային ծրագիր</t>
  </si>
  <si>
    <t>ԱՄՆ Միջազգային զարգացման գործակալության աջակցությամբ իրականացվող Տեղական ինքնակառավարման բարեփոխումների դրամաշնորհային ծրագիր</t>
  </si>
  <si>
    <t>Եվրոպական միության հարևանության ներդրումային ծրագրի աջակցությամբ իրականացվող Երևանի ջրամատակարարման բարելավման դրամաշնորհային ծրագրի շրջանակներում ջրամատակարարման և ջրահեռացման ենթակառուցվածքների հիմնանորոգում</t>
  </si>
  <si>
    <t>Գերմանիայի զարգացման և Եվրոպական միության Հարևանության ներդրումային բանկի աջակցությամբ իրականացվող ջրամատակարարման և ջրահեռացման ենթակառուցվածքների դրամաշնորհային ծրագիր` երրորդ փուլ</t>
  </si>
  <si>
    <t>Գյուղատնտեսության զարգացման միջազգային հիմնադրամի աջակցությամբ իրականացվող «Ենթակառուցվածքների և գյուղական ֆինանսավորման աջակցություն»  դրամաշնորհային ծրագիր</t>
  </si>
  <si>
    <t>Գյուղատնտեսության զարգացման միջազգային հիմնադրամի աջակցությամբ իրականացվող «Ենթակառուցվածքների և գյուղական ֆինանսավորման աջակցություն» դրամաշնորհային ծրագրի շրջանակներում սառնարանային տնտեսությունների կառուցում</t>
  </si>
  <si>
    <t>Գլոբալ էկոլոգիական հիմնադրամի աջակցությամբ իրականացվող «Հայաստանում արտադրողականության աճին ուղղված հողերի կայուն կառավարում» դրմաշնորհային ծրագրի շրջանակներում ֆինանսական փաթեթների տրամադրում</t>
  </si>
  <si>
    <t>Գլոբալ էկոլոգիական հիմնադրամի աջակցությամբ իրականացվող «Հայաստանում արտադրողականության աճին ուղղված հողերի կայուն կառավարում» դրմաշնորհային ծրագիր</t>
  </si>
  <si>
    <t xml:space="preserve"> ԱՄՆ Միջազգային զարգացման գործակալության աջակցությամբ իրականացվող Տեղական ինքնակառավարման բարեփոխումների դրամաշնորհային ծրագրի շրջանակներում ՀՀ խոշորացվող համայնքներում հանրային ծառայությունների բարելավում, ընդլայնում,  միջհամայնքային ենթածրագրերի նախագծում, ընտրություն և իրականացում:  </t>
  </si>
  <si>
    <t>Համաշխարհային բանկի աջակցությամբ իրականացվող «Հանքարդյունաբերական ոլորտի քաղաքականության ծրագիր» դրամաշնորհային ծրագիր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</si>
  <si>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 ծրագրի շրջանակներում վիճակագրական կոմիտեի շենքային պայմանների բարելավում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</si>
  <si>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 շրջանակներում  վիճակագրական կոմիտեի տեխնիկական հագեցվածության բարելավում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</si>
  <si>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 ապահովում</t>
  </si>
  <si>
    <t>Միջո-
ցառում</t>
  </si>
  <si>
    <t>Ծրա-
գիր</t>
  </si>
  <si>
    <t xml:space="preserve">Դրամաշնոր-
հային
միջոցներ </t>
  </si>
  <si>
    <t>Աղյուսակ N 5</t>
  </si>
  <si>
    <t>ՕՏԱՐԵՐԿՐՅԱ ՊԵՏՈՒԹՅՈՒՆՆԵՐԻ ԵՎ ԿԱԶՄԱԿԵՐՊՈՒԹՅՈՒՆՆԵՐԻ  ԱՋԱԿՑՈՒԹՅԱՄԲ ԻՐԱԿԱՆԱՑՎՈՂ ԴՐԱՄԱՇՆՈՐՀԱՅԻՆ ԾՐԱԳՐԵՐԻ ԵՎ ՄԻՋՈՑԱՌՈՒՄՆԵՐԻ 2020 ԹՎԱԿԱՆԻ ԾԱԽՍԵՐԻ ՎԵՐԱԲԵՐՅԱԼ</t>
  </si>
  <si>
    <t>ՀՀ կայունացման և զարգացման Եվրասիական հիմնադրամի միջոցներից ֆինանսավորվող_x000D_ «Առողջապահության առաջնային օղակում ոչ վարակիչ հիվանդությունների կանխարգելման և վերահսկողության  կատարելագործում» ծրագիր</t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</si>
  <si>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և ՄԻԱՎ/ՁԻԱՀ-ի ծրագրերի հզորացում»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</si>
  <si>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ՄԻԱՎ/ՁԻԱՀ  վարակի կանխարգելում թմրամիջոցներ օգտագործողների շրջանում»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</si>
  <si>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դեմ պայքարի ազգային ծրագրին աջակցություն»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</si>
  <si>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տուբերկուլյոզով հիվանդներին հոգեբանական աջակցության տրամադրում»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</si>
  <si>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և ՄԻԱՎ/ՁԻԱՀ-ի ախտորոշման և բուժման նպատակով ստացվող բեռների պահեստավորում և բաշխում»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</si>
  <si>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և ՄԻԱՎ/ՁԻԱՀ-ի կանխարգելում, ախտորոշում և բուժում քրեակատարողական համակարգում» դրամաշնորհային ծրագիր</t>
    </r>
  </si>
  <si>
    <t>Վերակառուցման և զարգացման եվրոպական բանկի աջակցությամբ իրականացվող Գյումրու քաղաքային ճանապարհների դրամաշնորհային ծրագիր (Տրանշ Ա, Բ)</t>
  </si>
  <si>
    <t>ՀՀ ԿՐԹՈՒԹՅԱՆ ՆԱԽԱՐԱՐՈՒԹՅՈՒՆ</t>
  </si>
  <si>
    <t>9019</t>
  </si>
  <si>
    <t>Ներառական կրթության համակարգի հզորացում Հայաստանում</t>
  </si>
  <si>
    <r>
      <t xml:space="preserve">Ամերիկայի Միացյալ Նահանգների միջազգային զարգացման գործակալության աջակցությամբ իրականացվող </t>
    </r>
    <r>
      <rPr>
        <sz val="11"/>
        <color rgb="FF000000"/>
        <rFont val="Calibri"/>
        <family val="2"/>
      </rPr>
      <t>«</t>
    </r>
    <r>
      <rPr>
        <sz val="11"/>
        <color rgb="FF000000"/>
        <rFont val="GHEA Grapalat"/>
        <family val="3"/>
      </rPr>
      <t>Ներառական կրթության համակարգի ներդրում</t>
    </r>
    <r>
      <rPr>
        <sz val="11"/>
        <color rgb="FF000000"/>
        <rFont val="Calibri"/>
        <family val="2"/>
      </rPr>
      <t>»</t>
    </r>
    <r>
      <rPr>
        <sz val="11"/>
        <color rgb="FF000000"/>
        <rFont val="GHEA Grapalat"/>
        <family val="3"/>
      </rPr>
      <t xml:space="preserve"> դրամաշնորհային ծրագիր</t>
    </r>
  </si>
  <si>
    <t>ՀՀ ԷԿՈՆՈՄԻԿԱՅԻ ՆԱԽԱՐԱՐՈՒԹՅՈՒՆ</t>
  </si>
  <si>
    <t>ՀՀ ՇՐՋԱԿԱ ՄԻՋԱՎԱՅՐԻ ՆԱԽԱՐԱՐՈՒԹՅՈՒՆ</t>
  </si>
  <si>
    <t>ՀՀ  ՏԱՐԱԾՔԱՅԻՆ ԿԱՌԱՎԱՐՄԱՆ ԵՎ ԵՆԹԱԿԱՌՈՒՑՎԱԾՔՆԵՐԻ ՆԱԽԱՐԱՐՈՒԹՅՈՒՆ</t>
  </si>
  <si>
    <t>Գլոբալ հիմնադրամի աջակցությամբ իրականացվող «Հայաստանի Հանրապետությունում ՄԻԱՎ/ՁԻԱՀ-ի դեմ պայքարի ազգային ծրագրին աջակցություն» դրամաշնորհային շարունակության ծրագիր</t>
  </si>
  <si>
    <t>Բյուջեի նախագծի նախնական տարբերակ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</si>
</sst>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_);_(@_)"/>
  </numFmts>
  <fonts count="16">
    <font>
      <sz val="10"/>
      <name val="Times Armenian"/>
    </font>
    <font>
      <sz val="10"/>
      <name val="Times Armenian"/>
      <family val="1"/>
    </font>
    <font>
      <sz val="11"/>
      <name val="Times Armenian"/>
      <family val="1"/>
    </font>
    <font>
      <sz val="10"/>
      <name val="Times Armenian"/>
      <family val="1"/>
    </font>
    <font>
      <b/>
      <sz val="12"/>
      <name val="GHEA Grapalat"/>
      <family val="3"/>
    </font>
    <font>
      <sz val="8"/>
      <name val="Arial Armenian"/>
      <family val="2"/>
      <charset val="204"/>
    </font>
    <font>
      <b/>
      <sz val="11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sz val="10"/>
      <color rgb="FF9C6500"/>
      <name val="Calibri"/>
      <family val="2"/>
      <scheme val="minor"/>
    </font>
    <font>
      <b/>
      <sz val="11"/>
      <color theme="0"/>
      <name val="GHEA Grapalat"/>
      <family val="3"/>
    </font>
    <font>
      <sz val="11"/>
      <color theme="0"/>
      <name val="GHEA Grapalat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GHEA Grapalat"/>
      <family val="3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2" borderId="0" applyNumberFormat="0" applyBorder="0" applyAlignment="0" applyProtection="0"/>
    <xf numFmtId="0" fontId="3" fillId="0" borderId="0"/>
    <xf numFmtId="0" fontId="5" fillId="0" borderId="0">
      <alignment horizontal="left"/>
    </xf>
    <xf numFmtId="0" fontId="3" fillId="0" borderId="0"/>
    <xf numFmtId="0" fontId="2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7" fillId="0" borderId="0" xfId="0" applyNumberFormat="1" applyFont="1" applyFill="1" applyBorder="1" applyAlignment="1">
      <alignment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vertical="center" wrapText="1"/>
    </xf>
    <xf numFmtId="164" fontId="6" fillId="0" borderId="1" xfId="13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3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/>
    </xf>
    <xf numFmtId="49" fontId="7" fillId="0" borderId="1" xfId="13" applyNumberFormat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6" fillId="0" borderId="1" xfId="13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</cellXfs>
  <cellStyles count="35">
    <cellStyle name="Comma" xfId="1" builtinId="3"/>
    <cellStyle name="Comma 2" xfId="2"/>
    <cellStyle name="Comma 2 2" xfId="3"/>
    <cellStyle name="Comma 2 2 2" xfId="26"/>
    <cellStyle name="Comma 2 2 3" xfId="16"/>
    <cellStyle name="Comma 2 3" xfId="25"/>
    <cellStyle name="Comma 2 4" xfId="15"/>
    <cellStyle name="Comma 3" xfId="4"/>
    <cellStyle name="Comma 3 2" xfId="5"/>
    <cellStyle name="Comma 3 2 2" xfId="28"/>
    <cellStyle name="Comma 3 2 3" xfId="18"/>
    <cellStyle name="Comma 3 3" xfId="27"/>
    <cellStyle name="Comma 3 4" xfId="17"/>
    <cellStyle name="Comma 4" xfId="6"/>
    <cellStyle name="Comma 4 2" xfId="7"/>
    <cellStyle name="Comma 4 2 2" xfId="30"/>
    <cellStyle name="Comma 4 2 3" xfId="20"/>
    <cellStyle name="Comma 4 3" xfId="29"/>
    <cellStyle name="Comma 4 4" xfId="19"/>
    <cellStyle name="Comma 5" xfId="8"/>
    <cellStyle name="Comma 5 2" xfId="31"/>
    <cellStyle name="Comma 5 3" xfId="21"/>
    <cellStyle name="Neutral 2" xfId="9"/>
    <cellStyle name="Normal" xfId="0" builtinId="0"/>
    <cellStyle name="Normal 2" xfId="10"/>
    <cellStyle name="Normal 2 2" xfId="32"/>
    <cellStyle name="Normal 2 3" xfId="22"/>
    <cellStyle name="Normal 3" xfId="11"/>
    <cellStyle name="Normal 4" xfId="12"/>
    <cellStyle name="Normal 4 2" xfId="33"/>
    <cellStyle name="Normal 4 3" xfId="23"/>
    <cellStyle name="Normal_Book2" xfId="13"/>
    <cellStyle name="Percent 2" xfId="14"/>
    <cellStyle name="Percent 2 2" xfId="34"/>
    <cellStyle name="Percent 2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8"/>
  <sheetViews>
    <sheetView tabSelected="1" topLeftCell="A2" zoomScale="89" zoomScaleNormal="89" zoomScaleSheetLayoutView="89" workbookViewId="0">
      <selection activeCell="D9" sqref="D9"/>
    </sheetView>
  </sheetViews>
  <sheetFormatPr defaultRowHeight="16.5"/>
  <cols>
    <col min="1" max="1" width="10.140625" style="4" customWidth="1"/>
    <col min="2" max="2" width="10.5703125" style="4" customWidth="1"/>
    <col min="3" max="3" width="91" style="4" customWidth="1"/>
    <col min="4" max="4" width="17.85546875" style="4" customWidth="1"/>
    <col min="5" max="5" width="19.85546875" style="4" customWidth="1"/>
    <col min="6" max="6" width="18.5703125" style="4" customWidth="1"/>
    <col min="7" max="7" width="14.85546875" style="4" customWidth="1"/>
    <col min="8" max="8" width="13.28515625" style="4" customWidth="1"/>
    <col min="9" max="9" width="16" style="4" customWidth="1"/>
    <col min="10" max="10" width="12.42578125" style="4" customWidth="1"/>
    <col min="11" max="11" width="11.42578125" style="4" customWidth="1"/>
    <col min="12" max="16384" width="9.140625" style="4"/>
  </cols>
  <sheetData>
    <row r="1" spans="1:6">
      <c r="D1" s="4" t="s">
        <v>122</v>
      </c>
    </row>
    <row r="2" spans="1:6" ht="23.25" customHeight="1">
      <c r="E2" s="29" t="s">
        <v>3</v>
      </c>
      <c r="F2" s="29"/>
    </row>
    <row r="3" spans="1:6" ht="21.75" customHeight="1">
      <c r="E3" s="29" t="s">
        <v>104</v>
      </c>
      <c r="F3" s="29"/>
    </row>
    <row r="4" spans="1:6" ht="25.5" customHeight="1"/>
    <row r="5" spans="1:6" s="1" customFormat="1" ht="48" customHeight="1">
      <c r="A5" s="30" t="s">
        <v>105</v>
      </c>
      <c r="B5" s="30"/>
      <c r="C5" s="30"/>
      <c r="D5" s="30"/>
      <c r="E5" s="30"/>
      <c r="F5" s="30"/>
    </row>
    <row r="6" spans="1:6" s="3" customFormat="1" ht="21.75" customHeight="1">
      <c r="A6" s="2"/>
      <c r="B6" s="2"/>
      <c r="C6" s="2"/>
      <c r="D6" s="3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-#REF!+#REF!</f>
        <v>#REF!</v>
      </c>
      <c r="E6" s="31" t="s">
        <v>84</v>
      </c>
      <c r="F6" s="31"/>
    </row>
    <row r="7" spans="1:6" s="18" customFormat="1" ht="38.25" customHeight="1">
      <c r="A7" s="32" t="s">
        <v>5</v>
      </c>
      <c r="B7" s="32"/>
      <c r="C7" s="33" t="s">
        <v>6</v>
      </c>
      <c r="D7" s="34" t="s">
        <v>0</v>
      </c>
      <c r="E7" s="34" t="s">
        <v>1</v>
      </c>
      <c r="F7" s="34"/>
    </row>
    <row r="8" spans="1:6" s="19" customFormat="1" ht="58.5" customHeight="1">
      <c r="A8" s="20" t="s">
        <v>102</v>
      </c>
      <c r="B8" s="20" t="s">
        <v>101</v>
      </c>
      <c r="C8" s="33"/>
      <c r="D8" s="34"/>
      <c r="E8" s="6" t="s">
        <v>103</v>
      </c>
      <c r="F8" s="6" t="s">
        <v>2</v>
      </c>
    </row>
    <row r="9" spans="1:6" s="1" customFormat="1" ht="36.75" customHeight="1">
      <c r="A9" s="5"/>
      <c r="B9" s="5"/>
      <c r="C9" s="7" t="s">
        <v>7</v>
      </c>
      <c r="D9" s="8">
        <f>E9+F9</f>
        <v>28057509.300000001</v>
      </c>
      <c r="E9" s="6">
        <f>E10+E15+E49+E61+E73+E83+E79</f>
        <v>23084391.5</v>
      </c>
      <c r="F9" s="24">
        <f>F10+F15+F49+F61+F73+F83+F79</f>
        <v>4973117.8</v>
      </c>
    </row>
    <row r="10" spans="1:6" ht="40.5" customHeight="1">
      <c r="A10" s="28"/>
      <c r="B10" s="28"/>
      <c r="C10" s="9" t="s">
        <v>13</v>
      </c>
      <c r="D10" s="6">
        <f>E10+F10</f>
        <v>180826.7</v>
      </c>
      <c r="E10" s="6">
        <f>E11</f>
        <v>153927.70000000001</v>
      </c>
      <c r="F10" s="26">
        <f>F11</f>
        <v>26899</v>
      </c>
    </row>
    <row r="11" spans="1:6" ht="30.75" customHeight="1">
      <c r="A11" s="10" t="s">
        <v>76</v>
      </c>
      <c r="B11" s="11"/>
      <c r="C11" s="5" t="s">
        <v>86</v>
      </c>
      <c r="D11" s="6">
        <f>E11+F11</f>
        <v>180826.7</v>
      </c>
      <c r="E11" s="6">
        <f>E13+E14</f>
        <v>153927.70000000001</v>
      </c>
      <c r="F11" s="6">
        <f>F13+F14</f>
        <v>26899</v>
      </c>
    </row>
    <row r="12" spans="1:6" ht="27" customHeight="1">
      <c r="A12" s="27"/>
      <c r="B12" s="12"/>
      <c r="C12" s="13" t="s">
        <v>8</v>
      </c>
      <c r="D12" s="14"/>
      <c r="E12" s="14"/>
      <c r="F12" s="14"/>
    </row>
    <row r="13" spans="1:6" ht="51.75" customHeight="1">
      <c r="A13" s="27"/>
      <c r="B13" s="12" t="s">
        <v>4</v>
      </c>
      <c r="C13" s="15" t="s">
        <v>97</v>
      </c>
      <c r="D13" s="16">
        <f>E13+F13</f>
        <v>123616.5</v>
      </c>
      <c r="E13" s="16">
        <v>107418.7</v>
      </c>
      <c r="F13" s="16">
        <v>16197.8</v>
      </c>
    </row>
    <row r="14" spans="1:6" ht="71.25" customHeight="1">
      <c r="A14" s="27"/>
      <c r="B14" s="12" t="s">
        <v>12</v>
      </c>
      <c r="C14" s="15" t="s">
        <v>77</v>
      </c>
      <c r="D14" s="16">
        <f>E14+F14</f>
        <v>57210.2</v>
      </c>
      <c r="E14" s="16">
        <v>46509</v>
      </c>
      <c r="F14" s="16">
        <v>10701.2</v>
      </c>
    </row>
    <row r="15" spans="1:6" ht="37.5" customHeight="1">
      <c r="A15" s="28"/>
      <c r="B15" s="28"/>
      <c r="C15" s="25" t="s">
        <v>120</v>
      </c>
      <c r="D15" s="6">
        <f>E15+F15</f>
        <v>21506790.900000002</v>
      </c>
      <c r="E15" s="6">
        <f>E20+E27+E31+E36+E43+E46+E16</f>
        <v>17768026.300000001</v>
      </c>
      <c r="F15" s="26">
        <f>F20+F27+F31+F36+F43+F46+F16</f>
        <v>3738764.6</v>
      </c>
    </row>
    <row r="16" spans="1:6" ht="30.75" customHeight="1">
      <c r="A16" s="10" t="s">
        <v>78</v>
      </c>
      <c r="B16" s="11"/>
      <c r="C16" s="5" t="s">
        <v>85</v>
      </c>
      <c r="D16" s="6">
        <f>E16+F16</f>
        <v>537634</v>
      </c>
      <c r="E16" s="6">
        <f>E18+E19</f>
        <v>537634</v>
      </c>
      <c r="F16" s="21">
        <f>F18+F19</f>
        <v>0</v>
      </c>
    </row>
    <row r="17" spans="1:6" ht="27" customHeight="1">
      <c r="A17" s="27"/>
      <c r="B17" s="12"/>
      <c r="C17" s="13" t="s">
        <v>8</v>
      </c>
      <c r="D17" s="14"/>
      <c r="E17" s="14"/>
      <c r="F17" s="14"/>
    </row>
    <row r="18" spans="1:6" ht="51" customHeight="1">
      <c r="A18" s="27"/>
      <c r="B18" s="12" t="s">
        <v>12</v>
      </c>
      <c r="C18" s="15" t="s">
        <v>89</v>
      </c>
      <c r="D18" s="16">
        <f>E18+F18</f>
        <v>4968.3</v>
      </c>
      <c r="E18" s="16">
        <v>4968.3</v>
      </c>
      <c r="F18" s="16">
        <v>0</v>
      </c>
    </row>
    <row r="19" spans="1:6" ht="94.5" customHeight="1">
      <c r="A19" s="27"/>
      <c r="B19" s="12" t="s">
        <v>30</v>
      </c>
      <c r="C19" s="15" t="s">
        <v>96</v>
      </c>
      <c r="D19" s="16">
        <f>E19+F19</f>
        <v>532665.69999999995</v>
      </c>
      <c r="E19" s="16">
        <v>532665.69999999995</v>
      </c>
      <c r="F19" s="16">
        <v>0</v>
      </c>
    </row>
    <row r="20" spans="1:6" ht="30.75" customHeight="1">
      <c r="A20" s="10" t="s">
        <v>18</v>
      </c>
      <c r="B20" s="11"/>
      <c r="C20" s="5" t="s">
        <v>19</v>
      </c>
      <c r="D20" s="6">
        <f>E20+F20</f>
        <v>6186341</v>
      </c>
      <c r="E20" s="6">
        <f>SUM(E22:E26)</f>
        <v>5087030.4000000004</v>
      </c>
      <c r="F20" s="6">
        <f>SUM(F22:F26)</f>
        <v>1099310.5999999999</v>
      </c>
    </row>
    <row r="21" spans="1:6" ht="27" customHeight="1">
      <c r="A21" s="27"/>
      <c r="B21" s="12"/>
      <c r="C21" s="13" t="s">
        <v>8</v>
      </c>
      <c r="D21" s="14"/>
      <c r="E21" s="14"/>
      <c r="F21" s="14"/>
    </row>
    <row r="22" spans="1:6" ht="68.25" customHeight="1">
      <c r="A22" s="27"/>
      <c r="B22" s="12" t="s">
        <v>17</v>
      </c>
      <c r="C22" s="15" t="s">
        <v>87</v>
      </c>
      <c r="D22" s="16">
        <f t="shared" ref="D22:D42" si="0">E22+F22</f>
        <v>1311696</v>
      </c>
      <c r="E22" s="16">
        <v>1093080</v>
      </c>
      <c r="F22" s="16">
        <v>218616</v>
      </c>
    </row>
    <row r="23" spans="1:6" ht="63" customHeight="1">
      <c r="A23" s="27"/>
      <c r="B23" s="12" t="s">
        <v>20</v>
      </c>
      <c r="C23" s="15" t="s">
        <v>26</v>
      </c>
      <c r="D23" s="16">
        <f t="shared" si="0"/>
        <v>546048.19999999995</v>
      </c>
      <c r="E23" s="16">
        <v>386786.4</v>
      </c>
      <c r="F23" s="16">
        <v>159261.79999999999</v>
      </c>
    </row>
    <row r="24" spans="1:6" ht="64.5" customHeight="1">
      <c r="A24" s="27"/>
      <c r="B24" s="12" t="s">
        <v>21</v>
      </c>
      <c r="C24" s="15" t="s">
        <v>25</v>
      </c>
      <c r="D24" s="16">
        <f t="shared" si="0"/>
        <v>3148070.4</v>
      </c>
      <c r="E24" s="16">
        <v>2623392</v>
      </c>
      <c r="F24" s="16">
        <v>524678.40000000002</v>
      </c>
    </row>
    <row r="25" spans="1:6" ht="66" customHeight="1">
      <c r="A25" s="27"/>
      <c r="B25" s="12" t="s">
        <v>22</v>
      </c>
      <c r="C25" s="15" t="s">
        <v>24</v>
      </c>
      <c r="D25" s="16">
        <f t="shared" si="0"/>
        <v>787017.6</v>
      </c>
      <c r="E25" s="16">
        <v>655848</v>
      </c>
      <c r="F25" s="16">
        <v>131169.60000000001</v>
      </c>
    </row>
    <row r="26" spans="1:6" ht="69.75" customHeight="1">
      <c r="A26" s="27"/>
      <c r="B26" s="12" t="s">
        <v>23</v>
      </c>
      <c r="C26" s="15" t="s">
        <v>27</v>
      </c>
      <c r="D26" s="16">
        <f t="shared" si="0"/>
        <v>393508.8</v>
      </c>
      <c r="E26" s="16">
        <v>327924</v>
      </c>
      <c r="F26" s="16">
        <v>65584.800000000003</v>
      </c>
    </row>
    <row r="27" spans="1:6" ht="30.75" customHeight="1">
      <c r="A27" s="10" t="s">
        <v>50</v>
      </c>
      <c r="B27" s="11"/>
      <c r="C27" s="5" t="s">
        <v>51</v>
      </c>
      <c r="D27" s="6">
        <f>E27+F27</f>
        <v>1616556</v>
      </c>
      <c r="E27" s="6">
        <f>E29+E30</f>
        <v>971420.2</v>
      </c>
      <c r="F27" s="6">
        <f>F29+F30</f>
        <v>645135.80000000005</v>
      </c>
    </row>
    <row r="28" spans="1:6" ht="27" customHeight="1">
      <c r="A28" s="27"/>
      <c r="B28" s="12"/>
      <c r="C28" s="13" t="s">
        <v>8</v>
      </c>
      <c r="D28" s="14"/>
      <c r="E28" s="14"/>
      <c r="F28" s="14"/>
    </row>
    <row r="29" spans="1:6" ht="52.5" customHeight="1">
      <c r="A29" s="27"/>
      <c r="B29" s="12" t="s">
        <v>59</v>
      </c>
      <c r="C29" s="15" t="s">
        <v>60</v>
      </c>
      <c r="D29" s="16">
        <f>E29+F29</f>
        <v>1024981.1</v>
      </c>
      <c r="E29" s="16">
        <v>478441.1</v>
      </c>
      <c r="F29" s="16">
        <v>546540</v>
      </c>
    </row>
    <row r="30" spans="1:6" ht="52.5" customHeight="1">
      <c r="A30" s="27"/>
      <c r="B30" s="12" t="s">
        <v>61</v>
      </c>
      <c r="C30" s="15" t="s">
        <v>62</v>
      </c>
      <c r="D30" s="16">
        <f>E30+F30</f>
        <v>591574.9</v>
      </c>
      <c r="E30" s="16">
        <v>492979.1</v>
      </c>
      <c r="F30" s="16">
        <v>98595.8</v>
      </c>
    </row>
    <row r="31" spans="1:6" ht="30.75" customHeight="1">
      <c r="A31" s="10" t="s">
        <v>71</v>
      </c>
      <c r="B31" s="11"/>
      <c r="C31" s="5" t="s">
        <v>81</v>
      </c>
      <c r="D31" s="6">
        <f>E31+F31</f>
        <v>3891240.6999999997</v>
      </c>
      <c r="E31" s="6">
        <f>E33+E34+E35</f>
        <v>3241673.3</v>
      </c>
      <c r="F31" s="21">
        <f>F33+F34+F35</f>
        <v>649567.4</v>
      </c>
    </row>
    <row r="32" spans="1:6" ht="27" customHeight="1">
      <c r="A32" s="27"/>
      <c r="B32" s="12"/>
      <c r="C32" s="13" t="s">
        <v>8</v>
      </c>
      <c r="D32" s="14"/>
      <c r="E32" s="14"/>
      <c r="F32" s="14"/>
    </row>
    <row r="33" spans="1:6" ht="54.75" customHeight="1">
      <c r="A33" s="27"/>
      <c r="B33" s="12" t="s">
        <v>16</v>
      </c>
      <c r="C33" s="15" t="s">
        <v>88</v>
      </c>
      <c r="D33" s="16">
        <f>E33+F33</f>
        <v>146120.5</v>
      </c>
      <c r="E33" s="16">
        <v>121750.9</v>
      </c>
      <c r="F33" s="16">
        <v>24369.599999999999</v>
      </c>
    </row>
    <row r="34" spans="1:6" ht="67.5" customHeight="1">
      <c r="A34" s="27"/>
      <c r="B34" s="12" t="s">
        <v>70</v>
      </c>
      <c r="C34" s="15" t="s">
        <v>90</v>
      </c>
      <c r="D34" s="16">
        <f>E34+F34</f>
        <v>1167408</v>
      </c>
      <c r="E34" s="16">
        <v>972840</v>
      </c>
      <c r="F34" s="16">
        <v>194568</v>
      </c>
    </row>
    <row r="35" spans="1:6" ht="73.5" customHeight="1">
      <c r="A35" s="27"/>
      <c r="B35" s="12" t="s">
        <v>49</v>
      </c>
      <c r="C35" s="15" t="s">
        <v>91</v>
      </c>
      <c r="D35" s="16">
        <f>E35+F35</f>
        <v>2577712.1999999997</v>
      </c>
      <c r="E35" s="16">
        <v>2147082.4</v>
      </c>
      <c r="F35" s="16">
        <v>430629.8</v>
      </c>
    </row>
    <row r="36" spans="1:6" ht="30.75" customHeight="1">
      <c r="A36" s="10" t="s">
        <v>28</v>
      </c>
      <c r="B36" s="11"/>
      <c r="C36" s="5" t="s">
        <v>29</v>
      </c>
      <c r="D36" s="6">
        <f t="shared" si="0"/>
        <v>4908692.8999999994</v>
      </c>
      <c r="E36" s="6">
        <f>SUM(E38:E42)</f>
        <v>4008274.3</v>
      </c>
      <c r="F36" s="6">
        <f>SUM(F38:F42)</f>
        <v>900418.6</v>
      </c>
    </row>
    <row r="37" spans="1:6" ht="27" customHeight="1">
      <c r="A37" s="27"/>
      <c r="B37" s="12"/>
      <c r="C37" s="13" t="s">
        <v>8</v>
      </c>
      <c r="D37" s="14"/>
      <c r="E37" s="14"/>
      <c r="F37" s="14"/>
    </row>
    <row r="38" spans="1:6" ht="64.5" customHeight="1">
      <c r="A38" s="27"/>
      <c r="B38" s="12" t="s">
        <v>30</v>
      </c>
      <c r="C38" s="15" t="s">
        <v>36</v>
      </c>
      <c r="D38" s="16">
        <f t="shared" si="0"/>
        <v>615185.4</v>
      </c>
      <c r="E38" s="16">
        <v>512654.5</v>
      </c>
      <c r="F38" s="16">
        <v>102530.9</v>
      </c>
    </row>
    <row r="39" spans="1:6" ht="68.25" customHeight="1">
      <c r="A39" s="27"/>
      <c r="B39" s="12" t="s">
        <v>31</v>
      </c>
      <c r="C39" s="15" t="s">
        <v>37</v>
      </c>
      <c r="D39" s="16">
        <f t="shared" si="0"/>
        <v>230967.8</v>
      </c>
      <c r="E39" s="16">
        <v>125977.5</v>
      </c>
      <c r="F39" s="16">
        <v>104990.3</v>
      </c>
    </row>
    <row r="40" spans="1:6" ht="68.25" customHeight="1">
      <c r="A40" s="27"/>
      <c r="B40" s="12" t="s">
        <v>33</v>
      </c>
      <c r="C40" s="15" t="s">
        <v>38</v>
      </c>
      <c r="D40" s="16">
        <f t="shared" si="0"/>
        <v>1495301.2</v>
      </c>
      <c r="E40" s="16">
        <v>1278302.3999999999</v>
      </c>
      <c r="F40" s="16">
        <v>216998.8</v>
      </c>
    </row>
    <row r="41" spans="1:6" ht="68.25" customHeight="1">
      <c r="A41" s="27"/>
      <c r="B41" s="12" t="s">
        <v>34</v>
      </c>
      <c r="C41" s="15" t="s">
        <v>80</v>
      </c>
      <c r="D41" s="16">
        <f t="shared" si="0"/>
        <v>238592.3</v>
      </c>
      <c r="E41" s="16">
        <v>198827</v>
      </c>
      <c r="F41" s="16">
        <v>39765.300000000003</v>
      </c>
    </row>
    <row r="42" spans="1:6" ht="60.75" customHeight="1">
      <c r="A42" s="27"/>
      <c r="B42" s="12" t="s">
        <v>35</v>
      </c>
      <c r="C42" s="15" t="s">
        <v>113</v>
      </c>
      <c r="D42" s="16">
        <f t="shared" si="0"/>
        <v>2328646.1999999997</v>
      </c>
      <c r="E42" s="16">
        <v>1892512.9</v>
      </c>
      <c r="F42" s="16">
        <v>436133.3</v>
      </c>
    </row>
    <row r="43" spans="1:6" ht="36" customHeight="1">
      <c r="A43" s="10" t="s">
        <v>9</v>
      </c>
      <c r="B43" s="11"/>
      <c r="C43" s="5" t="s">
        <v>10</v>
      </c>
      <c r="D43" s="6">
        <f t="shared" ref="D43" si="1">E43+F43</f>
        <v>3980083</v>
      </c>
      <c r="E43" s="6">
        <f>SUM(E45:E45)</f>
        <v>3590022.8</v>
      </c>
      <c r="F43" s="6">
        <f>SUM(F45:F45)</f>
        <v>390060.2</v>
      </c>
    </row>
    <row r="44" spans="1:6" ht="27" customHeight="1">
      <c r="A44" s="27"/>
      <c r="B44" s="12"/>
      <c r="C44" s="13" t="s">
        <v>8</v>
      </c>
      <c r="D44" s="14"/>
      <c r="E44" s="14"/>
      <c r="F44" s="14"/>
    </row>
    <row r="45" spans="1:6" ht="66" customHeight="1">
      <c r="A45" s="27"/>
      <c r="B45" s="12" t="s">
        <v>20</v>
      </c>
      <c r="C45" s="15" t="s">
        <v>68</v>
      </c>
      <c r="D45" s="16">
        <f>E45+F45</f>
        <v>3980083</v>
      </c>
      <c r="E45" s="16">
        <v>3590022.8</v>
      </c>
      <c r="F45" s="16">
        <v>390060.2</v>
      </c>
    </row>
    <row r="46" spans="1:6" ht="30.75" customHeight="1">
      <c r="A46" s="10" t="s">
        <v>40</v>
      </c>
      <c r="B46" s="11"/>
      <c r="C46" s="5" t="s">
        <v>41</v>
      </c>
      <c r="D46" s="6">
        <f>E46+F46</f>
        <v>386243.3</v>
      </c>
      <c r="E46" s="6">
        <f>E48</f>
        <v>331971.3</v>
      </c>
      <c r="F46" s="6">
        <f>F48</f>
        <v>54272</v>
      </c>
    </row>
    <row r="47" spans="1:6" ht="27.75" customHeight="1">
      <c r="A47" s="27"/>
      <c r="B47" s="12"/>
      <c r="C47" s="13" t="s">
        <v>8</v>
      </c>
      <c r="D47" s="14"/>
      <c r="E47" s="14"/>
      <c r="F47" s="14"/>
    </row>
    <row r="48" spans="1:6" ht="52.5" customHeight="1">
      <c r="A48" s="27"/>
      <c r="B48" s="12" t="s">
        <v>4</v>
      </c>
      <c r="C48" s="15" t="s">
        <v>42</v>
      </c>
      <c r="D48" s="16">
        <f>E48+F48</f>
        <v>386243.3</v>
      </c>
      <c r="E48" s="16">
        <v>331971.3</v>
      </c>
      <c r="F48" s="16">
        <v>54272</v>
      </c>
    </row>
    <row r="49" spans="1:6" ht="33" customHeight="1">
      <c r="A49" s="28"/>
      <c r="B49" s="28"/>
      <c r="C49" s="9" t="s">
        <v>14</v>
      </c>
      <c r="D49" s="6">
        <f>E49+F49</f>
        <v>1698056.2</v>
      </c>
      <c r="E49" s="6">
        <f>E50</f>
        <v>1336241.5</v>
      </c>
      <c r="F49" s="6">
        <f>F50</f>
        <v>361814.7</v>
      </c>
    </row>
    <row r="50" spans="1:6" ht="44.25" customHeight="1">
      <c r="A50" s="10" t="s">
        <v>66</v>
      </c>
      <c r="B50" s="11"/>
      <c r="C50" s="5" t="s">
        <v>67</v>
      </c>
      <c r="D50" s="6">
        <f>E50+F50</f>
        <v>1698056.2</v>
      </c>
      <c r="E50" s="6">
        <f>SUM(E52:E60)</f>
        <v>1336241.5</v>
      </c>
      <c r="F50" s="21">
        <f>SUM(F52:F60)</f>
        <v>361814.7</v>
      </c>
    </row>
    <row r="51" spans="1:6" ht="27" customHeight="1">
      <c r="A51" s="27"/>
      <c r="B51" s="12"/>
      <c r="C51" s="13" t="s">
        <v>8</v>
      </c>
      <c r="D51" s="14"/>
      <c r="E51" s="14"/>
      <c r="F51" s="14"/>
    </row>
    <row r="52" spans="1:6" ht="65.25" customHeight="1">
      <c r="A52" s="27"/>
      <c r="B52" s="12" t="s">
        <v>12</v>
      </c>
      <c r="C52" s="15" t="s">
        <v>79</v>
      </c>
      <c r="D52" s="16">
        <f>E52+F52</f>
        <v>17000</v>
      </c>
      <c r="E52" s="16">
        <v>17000</v>
      </c>
      <c r="F52" s="16">
        <v>0</v>
      </c>
    </row>
    <row r="53" spans="1:6" ht="65.25" customHeight="1">
      <c r="A53" s="27"/>
      <c r="B53" s="12" t="s">
        <v>16</v>
      </c>
      <c r="C53" s="15" t="s">
        <v>107</v>
      </c>
      <c r="D53" s="16">
        <f t="shared" ref="D53:D62" si="2">E53+F53</f>
        <v>830270.6</v>
      </c>
      <c r="E53" s="16">
        <v>528446.6</v>
      </c>
      <c r="F53" s="16">
        <v>301824</v>
      </c>
    </row>
    <row r="54" spans="1:6" ht="65.25" customHeight="1">
      <c r="A54" s="27"/>
      <c r="B54" s="12" t="s">
        <v>52</v>
      </c>
      <c r="C54" s="15" t="s">
        <v>106</v>
      </c>
      <c r="D54" s="16">
        <f t="shared" ref="D54" si="3">E54+F54</f>
        <v>153535.6</v>
      </c>
      <c r="E54" s="16">
        <v>136294.9</v>
      </c>
      <c r="F54" s="16">
        <v>17240.7</v>
      </c>
    </row>
    <row r="55" spans="1:6" ht="65.25" customHeight="1">
      <c r="A55" s="27"/>
      <c r="B55" s="12" t="s">
        <v>53</v>
      </c>
      <c r="C55" s="15" t="s">
        <v>121</v>
      </c>
      <c r="D55" s="16">
        <f>E55+F55</f>
        <v>407000</v>
      </c>
      <c r="E55" s="16">
        <v>370000</v>
      </c>
      <c r="F55" s="16">
        <v>37000</v>
      </c>
    </row>
    <row r="56" spans="1:6" ht="65.25" customHeight="1">
      <c r="A56" s="27"/>
      <c r="B56" s="12" t="s">
        <v>54</v>
      </c>
      <c r="C56" s="15" t="s">
        <v>108</v>
      </c>
      <c r="D56" s="16">
        <f>E56+F56</f>
        <v>46000</v>
      </c>
      <c r="E56" s="16">
        <v>45000</v>
      </c>
      <c r="F56" s="16">
        <v>1000</v>
      </c>
    </row>
    <row r="57" spans="1:6" ht="79.5" customHeight="1">
      <c r="A57" s="27"/>
      <c r="B57" s="12" t="s">
        <v>55</v>
      </c>
      <c r="C57" s="15" t="s">
        <v>109</v>
      </c>
      <c r="D57" s="16">
        <f t="shared" si="2"/>
        <v>203000</v>
      </c>
      <c r="E57" s="16">
        <v>200000</v>
      </c>
      <c r="F57" s="16">
        <v>3000</v>
      </c>
    </row>
    <row r="58" spans="1:6" ht="81.75" customHeight="1">
      <c r="A58" s="27"/>
      <c r="B58" s="12" t="s">
        <v>56</v>
      </c>
      <c r="C58" s="15" t="s">
        <v>110</v>
      </c>
      <c r="D58" s="16">
        <f t="shared" si="2"/>
        <v>25750</v>
      </c>
      <c r="E58" s="16">
        <v>25000</v>
      </c>
      <c r="F58" s="16">
        <v>750</v>
      </c>
    </row>
    <row r="59" spans="1:6" ht="64.5" customHeight="1">
      <c r="A59" s="27"/>
      <c r="B59" s="12" t="s">
        <v>57</v>
      </c>
      <c r="C59" s="15" t="s">
        <v>111</v>
      </c>
      <c r="D59" s="16">
        <f t="shared" si="2"/>
        <v>4000</v>
      </c>
      <c r="E59" s="16">
        <v>3500</v>
      </c>
      <c r="F59" s="16">
        <v>500</v>
      </c>
    </row>
    <row r="60" spans="1:6" ht="78.75" customHeight="1">
      <c r="A60" s="27"/>
      <c r="B60" s="12" t="s">
        <v>58</v>
      </c>
      <c r="C60" s="15" t="s">
        <v>112</v>
      </c>
      <c r="D60" s="16">
        <f t="shared" si="2"/>
        <v>11500</v>
      </c>
      <c r="E60" s="16">
        <v>11000</v>
      </c>
      <c r="F60" s="16">
        <v>500</v>
      </c>
    </row>
    <row r="61" spans="1:6" ht="41.25" customHeight="1">
      <c r="A61" s="28"/>
      <c r="B61" s="28"/>
      <c r="C61" s="25" t="s">
        <v>118</v>
      </c>
      <c r="D61" s="6">
        <f t="shared" si="2"/>
        <v>1761268.3</v>
      </c>
      <c r="E61" s="6">
        <f>E62+E67</f>
        <v>1484519.6</v>
      </c>
      <c r="F61" s="6">
        <f>F62+F67</f>
        <v>276748.69999999995</v>
      </c>
    </row>
    <row r="62" spans="1:6" ht="33.75" customHeight="1">
      <c r="A62" s="10" t="s">
        <v>43</v>
      </c>
      <c r="B62" s="11"/>
      <c r="C62" s="5" t="s">
        <v>44</v>
      </c>
      <c r="D62" s="6">
        <f t="shared" si="2"/>
        <v>647366.5</v>
      </c>
      <c r="E62" s="6">
        <f>E64+E65+E66</f>
        <v>511679.6</v>
      </c>
      <c r="F62" s="6">
        <f>F64+F65+F66</f>
        <v>135686.9</v>
      </c>
    </row>
    <row r="63" spans="1:6" ht="27" customHeight="1">
      <c r="A63" s="27"/>
      <c r="B63" s="12"/>
      <c r="C63" s="13" t="s">
        <v>8</v>
      </c>
      <c r="D63" s="14"/>
      <c r="E63" s="14"/>
      <c r="F63" s="14"/>
    </row>
    <row r="64" spans="1:6" ht="66.75" customHeight="1">
      <c r="A64" s="27"/>
      <c r="B64" s="12" t="s">
        <v>12</v>
      </c>
      <c r="C64" s="15" t="s">
        <v>45</v>
      </c>
      <c r="D64" s="16">
        <f>E64+F64</f>
        <v>476351.19999999995</v>
      </c>
      <c r="E64" s="16">
        <v>352824.8</v>
      </c>
      <c r="F64" s="16">
        <v>123526.39999999999</v>
      </c>
    </row>
    <row r="65" spans="1:6" ht="64.5" customHeight="1">
      <c r="A65" s="27"/>
      <c r="B65" s="12" t="s">
        <v>39</v>
      </c>
      <c r="C65" s="15" t="s">
        <v>45</v>
      </c>
      <c r="D65" s="16">
        <f>E65+F65</f>
        <v>60802.5</v>
      </c>
      <c r="E65" s="16">
        <v>48642</v>
      </c>
      <c r="F65" s="16">
        <v>12160.5</v>
      </c>
    </row>
    <row r="66" spans="1:6" ht="59.25" customHeight="1">
      <c r="A66" s="27"/>
      <c r="B66" s="12" t="s">
        <v>15</v>
      </c>
      <c r="C66" s="15" t="s">
        <v>46</v>
      </c>
      <c r="D66" s="16">
        <f>E66+F66</f>
        <v>110212.8</v>
      </c>
      <c r="E66" s="16">
        <v>110212.8</v>
      </c>
      <c r="F66" s="16">
        <v>0</v>
      </c>
    </row>
    <row r="67" spans="1:6" ht="30.75" customHeight="1">
      <c r="A67" s="10" t="s">
        <v>47</v>
      </c>
      <c r="B67" s="11"/>
      <c r="C67" s="5" t="s">
        <v>48</v>
      </c>
      <c r="D67" s="6">
        <f>E67+F67</f>
        <v>1113901.8</v>
      </c>
      <c r="E67" s="6">
        <f>E69+E70+E71+E72</f>
        <v>972840</v>
      </c>
      <c r="F67" s="6">
        <f>F69+F70+F71+F72</f>
        <v>141061.79999999999</v>
      </c>
    </row>
    <row r="68" spans="1:6" ht="27" customHeight="1">
      <c r="A68" s="27"/>
      <c r="B68" s="12"/>
      <c r="C68" s="13" t="s">
        <v>8</v>
      </c>
      <c r="D68" s="14"/>
      <c r="E68" s="14"/>
      <c r="F68" s="14"/>
    </row>
    <row r="69" spans="1:6" ht="63.75" customHeight="1">
      <c r="A69" s="27"/>
      <c r="B69" s="12" t="s">
        <v>49</v>
      </c>
      <c r="C69" s="15" t="s">
        <v>92</v>
      </c>
      <c r="D69" s="16">
        <f t="shared" ref="D69:D74" si="4">E69+F69</f>
        <v>29185.200000000001</v>
      </c>
      <c r="E69" s="16">
        <v>24321</v>
      </c>
      <c r="F69" s="16">
        <v>4864.2</v>
      </c>
    </row>
    <row r="70" spans="1:6" ht="79.5" customHeight="1">
      <c r="A70" s="27"/>
      <c r="B70" s="12" t="s">
        <v>32</v>
      </c>
      <c r="C70" s="15" t="s">
        <v>93</v>
      </c>
      <c r="D70" s="16">
        <f t="shared" si="4"/>
        <v>160518.6</v>
      </c>
      <c r="E70" s="16">
        <v>121605</v>
      </c>
      <c r="F70" s="16">
        <v>38913.599999999999</v>
      </c>
    </row>
    <row r="71" spans="1:6" ht="78" customHeight="1">
      <c r="A71" s="27"/>
      <c r="B71" s="12" t="s">
        <v>39</v>
      </c>
      <c r="C71" s="15" t="s">
        <v>94</v>
      </c>
      <c r="D71" s="16">
        <f t="shared" si="4"/>
        <v>510741</v>
      </c>
      <c r="E71" s="16">
        <v>486420</v>
      </c>
      <c r="F71" s="16">
        <v>24321</v>
      </c>
    </row>
    <row r="72" spans="1:6" ht="72.75" customHeight="1">
      <c r="A72" s="27"/>
      <c r="B72" s="12" t="s">
        <v>31</v>
      </c>
      <c r="C72" s="15" t="s">
        <v>95</v>
      </c>
      <c r="D72" s="16">
        <f t="shared" si="4"/>
        <v>413457</v>
      </c>
      <c r="E72" s="16">
        <v>340494</v>
      </c>
      <c r="F72" s="16">
        <v>72963</v>
      </c>
    </row>
    <row r="73" spans="1:6" ht="42" customHeight="1">
      <c r="A73" s="28"/>
      <c r="B73" s="28"/>
      <c r="C73" s="9" t="s">
        <v>119</v>
      </c>
      <c r="D73" s="6">
        <f t="shared" si="4"/>
        <v>1619534.1</v>
      </c>
      <c r="E73" s="6">
        <f>E74</f>
        <v>1349611.7</v>
      </c>
      <c r="F73" s="6">
        <f>F74</f>
        <v>269922.40000000002</v>
      </c>
    </row>
    <row r="74" spans="1:6" ht="42.75" customHeight="1">
      <c r="A74" s="10" t="s">
        <v>63</v>
      </c>
      <c r="B74" s="11"/>
      <c r="C74" s="5" t="s">
        <v>64</v>
      </c>
      <c r="D74" s="6">
        <f t="shared" si="4"/>
        <v>1619534.1</v>
      </c>
      <c r="E74" s="6">
        <f>E76+E77+E78</f>
        <v>1349611.7</v>
      </c>
      <c r="F74" s="6">
        <f>F76+F77+F78</f>
        <v>269922.40000000002</v>
      </c>
    </row>
    <row r="75" spans="1:6" ht="27" customHeight="1">
      <c r="A75" s="27"/>
      <c r="B75" s="12"/>
      <c r="C75" s="13" t="s">
        <v>8</v>
      </c>
      <c r="D75" s="14"/>
      <c r="E75" s="14"/>
      <c r="F75" s="14"/>
    </row>
    <row r="76" spans="1:6" ht="72.75" customHeight="1">
      <c r="A76" s="27"/>
      <c r="B76" s="12" t="s">
        <v>4</v>
      </c>
      <c r="C76" s="15" t="s">
        <v>65</v>
      </c>
      <c r="D76" s="16">
        <f>E76+F76</f>
        <v>936000</v>
      </c>
      <c r="E76" s="16">
        <v>780000</v>
      </c>
      <c r="F76" s="16">
        <v>156000</v>
      </c>
    </row>
    <row r="77" spans="1:6" ht="72.75" customHeight="1">
      <c r="A77" s="27"/>
      <c r="B77" s="12" t="s">
        <v>39</v>
      </c>
      <c r="C77" s="15" t="s">
        <v>83</v>
      </c>
      <c r="D77" s="16">
        <f>E77+F77</f>
        <v>277546.8</v>
      </c>
      <c r="E77" s="16">
        <v>231289</v>
      </c>
      <c r="F77" s="16">
        <v>46257.8</v>
      </c>
    </row>
    <row r="78" spans="1:6" ht="88.5" customHeight="1">
      <c r="A78" s="27"/>
      <c r="B78" s="12" t="s">
        <v>11</v>
      </c>
      <c r="C78" s="15" t="s">
        <v>82</v>
      </c>
      <c r="D78" s="16">
        <f>E78+F78</f>
        <v>405987.30000000005</v>
      </c>
      <c r="E78" s="16">
        <v>338322.7</v>
      </c>
      <c r="F78" s="16">
        <v>67664.600000000006</v>
      </c>
    </row>
    <row r="79" spans="1:6" ht="33.75" customHeight="1">
      <c r="A79" s="17"/>
      <c r="B79" s="14"/>
      <c r="C79" s="9" t="s">
        <v>114</v>
      </c>
      <c r="D79" s="23">
        <f>E79+F79</f>
        <v>207944.6</v>
      </c>
      <c r="E79" s="23">
        <f>E80</f>
        <v>194568</v>
      </c>
      <c r="F79" s="23">
        <f>F80</f>
        <v>13376.6</v>
      </c>
    </row>
    <row r="80" spans="1:6" ht="36" customHeight="1">
      <c r="A80" s="22" t="s">
        <v>115</v>
      </c>
      <c r="B80" s="11"/>
      <c r="C80" s="5" t="s">
        <v>116</v>
      </c>
      <c r="D80" s="23">
        <f>E80+F80</f>
        <v>207944.6</v>
      </c>
      <c r="E80" s="23">
        <f>+E82</f>
        <v>194568</v>
      </c>
      <c r="F80" s="23">
        <f>+F82</f>
        <v>13376.6</v>
      </c>
    </row>
    <row r="81" spans="1:6" ht="27" customHeight="1">
      <c r="A81" s="27"/>
      <c r="B81" s="12"/>
      <c r="C81" s="13" t="s">
        <v>8</v>
      </c>
      <c r="D81" s="14"/>
      <c r="E81" s="14"/>
      <c r="F81" s="14"/>
    </row>
    <row r="82" spans="1:6" ht="66" customHeight="1">
      <c r="A82" s="27"/>
      <c r="B82" s="12"/>
      <c r="C82" s="15" t="s">
        <v>117</v>
      </c>
      <c r="D82" s="16">
        <f>E82+F82</f>
        <v>207944.6</v>
      </c>
      <c r="E82" s="16">
        <v>194568</v>
      </c>
      <c r="F82" s="16">
        <v>13376.6</v>
      </c>
    </row>
    <row r="83" spans="1:6" ht="33.75" customHeight="1">
      <c r="A83" s="17"/>
      <c r="B83" s="14"/>
      <c r="C83" s="9" t="s">
        <v>75</v>
      </c>
      <c r="D83" s="6">
        <f>E83+F83</f>
        <v>1083088.5</v>
      </c>
      <c r="E83" s="6">
        <f>E84</f>
        <v>797496.70000000007</v>
      </c>
      <c r="F83" s="6">
        <f>F84</f>
        <v>285591.8</v>
      </c>
    </row>
    <row r="84" spans="1:6" ht="36" customHeight="1">
      <c r="A84" s="10" t="s">
        <v>74</v>
      </c>
      <c r="B84" s="11"/>
      <c r="C84" s="5" t="s">
        <v>73</v>
      </c>
      <c r="D84" s="6">
        <f>E84+F84</f>
        <v>1083088.5</v>
      </c>
      <c r="E84" s="6">
        <f>E86+E87+E88</f>
        <v>797496.70000000007</v>
      </c>
      <c r="F84" s="6">
        <f>F86+F87+F88</f>
        <v>285591.8</v>
      </c>
    </row>
    <row r="85" spans="1:6" ht="27" customHeight="1">
      <c r="A85" s="27"/>
      <c r="B85" s="12"/>
      <c r="C85" s="13" t="s">
        <v>8</v>
      </c>
      <c r="D85" s="14"/>
      <c r="E85" s="14"/>
      <c r="F85" s="14"/>
    </row>
    <row r="86" spans="1:6" ht="66" customHeight="1">
      <c r="A86" s="27"/>
      <c r="B86" s="12" t="s">
        <v>4</v>
      </c>
      <c r="C86" s="15" t="s">
        <v>100</v>
      </c>
      <c r="D86" s="16">
        <f>E86+F86</f>
        <v>809359.4</v>
      </c>
      <c r="E86" s="16">
        <v>578504.5</v>
      </c>
      <c r="F86" s="16">
        <v>230854.9</v>
      </c>
    </row>
    <row r="87" spans="1:6" ht="75.75" customHeight="1">
      <c r="A87" s="27"/>
      <c r="B87" s="12" t="s">
        <v>69</v>
      </c>
      <c r="C87" s="15" t="s">
        <v>98</v>
      </c>
      <c r="D87" s="16">
        <f>E87+F87</f>
        <v>138183.6</v>
      </c>
      <c r="E87" s="16">
        <v>110554.9</v>
      </c>
      <c r="F87" s="16">
        <v>27628.7</v>
      </c>
    </row>
    <row r="88" spans="1:6" ht="90" customHeight="1">
      <c r="A88" s="27"/>
      <c r="B88" s="12" t="s">
        <v>72</v>
      </c>
      <c r="C88" s="15" t="s">
        <v>99</v>
      </c>
      <c r="D88" s="16">
        <f>E88+F88</f>
        <v>135545.5</v>
      </c>
      <c r="E88" s="16">
        <v>108437.3</v>
      </c>
      <c r="F88" s="16">
        <v>27108.2</v>
      </c>
    </row>
  </sheetData>
  <mergeCells count="27">
    <mergeCell ref="A12:A14"/>
    <mergeCell ref="A17:A19"/>
    <mergeCell ref="A10:B10"/>
    <mergeCell ref="A15:B15"/>
    <mergeCell ref="A81:A82"/>
    <mergeCell ref="E2:F2"/>
    <mergeCell ref="E3:F3"/>
    <mergeCell ref="A5:F5"/>
    <mergeCell ref="E6:F6"/>
    <mergeCell ref="A7:B7"/>
    <mergeCell ref="C7:C8"/>
    <mergeCell ref="D7:D8"/>
    <mergeCell ref="E7:F7"/>
    <mergeCell ref="A85:A88"/>
    <mergeCell ref="A21:A26"/>
    <mergeCell ref="A37:A42"/>
    <mergeCell ref="A47:A48"/>
    <mergeCell ref="A68:A72"/>
    <mergeCell ref="A63:A66"/>
    <mergeCell ref="A51:A60"/>
    <mergeCell ref="A32:A35"/>
    <mergeCell ref="A75:A78"/>
    <mergeCell ref="A49:B49"/>
    <mergeCell ref="A61:B61"/>
    <mergeCell ref="A73:B73"/>
    <mergeCell ref="A28:A30"/>
    <mergeCell ref="A44:A45"/>
  </mergeCells>
  <printOptions horizontalCentered="1"/>
  <pageMargins left="0" right="0" top="0.59055118110236204" bottom="0.47244094488188998" header="0.43307086614173201" footer="0.27559055118110198"/>
  <pageSetup paperSize="9" scale="60" firstPageNumber="270" orientation="portrait" horizontalDpi="96" verticalDpi="96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Հավելված N 1, աղ. N 5</vt:lpstr>
      <vt:lpstr>'Հավելված N 1, աղ. N 5'!Print_Titles</vt:lpstr>
    </vt:vector>
  </TitlesOfParts>
  <Company>MFE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Anahit Badalyan</cp:lastModifiedBy>
  <cp:lastPrinted>2019-07-22T07:48:03Z</cp:lastPrinted>
  <dcterms:created xsi:type="dcterms:W3CDTF">2007-03-02T10:56:04Z</dcterms:created>
  <dcterms:modified xsi:type="dcterms:W3CDTF">2019-07-22T07:48:06Z</dcterms:modified>
</cp:coreProperties>
</file>