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10" windowHeight="9255" tabRatio="807"/>
  </bookViews>
  <sheets>
    <sheet name="Հավելված N 1, աղ N 4" sheetId="8" r:id="rId1"/>
  </sheets>
  <definedNames>
    <definedName name="_xlnm.Print_Area" localSheetId="0">'Հավելված N 1, աղ N 4'!$A$1:$F$95</definedName>
    <definedName name="_xlnm.Print_Titles" localSheetId="0">'Հավելված N 1, աղ N 4'!$7:$8</definedName>
    <definedName name="Z_13F83A3E_B6D8_42AC_B920_567484E5956F_.wvu.Cols" localSheetId="0" hidden="1">'Հավելված N 1, աղ N 4'!#REF!,'Հավելված N 1, աղ N 4'!#REF!</definedName>
    <definedName name="Z_13F83A3E_B6D8_42AC_B920_567484E5956F_.wvu.PrintArea" localSheetId="0" hidden="1">'Հավելված N 1, աղ N 4'!$A$2:$F$44</definedName>
    <definedName name="Z_15B1EF34_1112_4495_91A9_A2B9971866BB_.wvu.Cols" localSheetId="0" hidden="1">'Հավելված N 1, աղ N 4'!#REF!</definedName>
    <definedName name="Z_28FBE60C_4D80_4C3C_B7B6_E911F1BA74D6_.wvu.Cols" localSheetId="0" hidden="1">'Հավելված N 1, աղ N 4'!#REF!,'Հավելված N 1, աղ N 4'!#REF!,'Հավելված N 1, աղ N 4'!#REF!</definedName>
    <definedName name="Z_28FBE60C_4D80_4C3C_B7B6_E911F1BA74D6_.wvu.PrintArea" localSheetId="0" hidden="1">'Հավելված N 1, աղ N 4'!$A$2:$F$44</definedName>
    <definedName name="Z_28FBE60C_4D80_4C3C_B7B6_E911F1BA74D6_.wvu.PrintTitles" localSheetId="0" hidden="1">'Հավելված N 1, աղ N 4'!#REF!</definedName>
    <definedName name="Z_6E1D33A1_9AEB_4C8B_97E5_3DA8F987F057_.wvu.PrintArea" localSheetId="0" hidden="1">'Հավելված N 1, աղ N 4'!$A$2:$F$44</definedName>
    <definedName name="Z_6E1D33A1_9AEB_4C8B_97E5_3DA8F987F057_.wvu.Rows" localSheetId="0" hidden="1">'Հավելված N 1, աղ N 4'!$2:$4</definedName>
    <definedName name="Z_7F2E6424_D063_4EBF_A186_A35F70A8524B_.wvu.PrintArea" localSheetId="0" hidden="1">'Հավելված N 1, աղ N 4'!$A$2:$F$44</definedName>
    <definedName name="Z_7F2E6424_D063_4EBF_A186_A35F70A8524B_.wvu.Rows" localSheetId="0" hidden="1">'Հավելված N 1, աղ N 4'!$2:$4</definedName>
    <definedName name="Z_DE3A1748_A9E6_4267_90C4_BD50F66A61E4_.wvu.PrintArea" localSheetId="0" hidden="1">'Հավելված N 1, աղ N 4'!$A$2:$F$44</definedName>
    <definedName name="Z_DE3A1748_A9E6_4267_90C4_BD50F66A61E4_.wvu.Rows" localSheetId="0" hidden="1">'Հավելված N 1, աղ N 4'!$2:$4</definedName>
  </definedNames>
  <calcPr calcId="144525"/>
  <customWorkbookViews>
    <customWorkbookView name="Arpenik Sahradyan - Personal View" guid="{2886B1C7-7EFC-4B79-86A0-EA37786F19B2}" mergeInterval="0" personalView="1" maximized="1" xWindow="-8" yWindow="-8" windowWidth="1936" windowHeight="1056" activeSheetId="6"/>
    <customWorkbookView name="Elena Khachatryan - Personal View" guid="{15B1EF34-1112-4495-91A9-A2B9971866BB}" mergeInterval="0" personalView="1" maximized="1" xWindow="-8" yWindow="-8" windowWidth="1936" windowHeight="1056" activeSheetId="5"/>
    <customWorkbookView name="Yelena_Khachatryan - Personal View" guid="{DE3A1748-A9E6-4267-90C4-BD50F66A61E4}" mergeInterval="0" personalView="1" maximized="1" xWindow="1" yWindow="1" windowWidth="1280" windowHeight="776" activeSheetId="1"/>
    <customWorkbookView name="Evelina.Grigoryan - Personal View" guid="{6E1D33A1-9AEB-4C8B-97E5-3DA8F987F057}" mergeInterval="0" personalView="1" maximized="1" windowWidth="1436" windowHeight="736" activeSheetId="1"/>
    <customWorkbookView name="user - Personal View" guid="{50CF37FC-883F-4031-B543-8A37F4EE412E}" mergeInterval="0" personalView="1" maximized="1" windowWidth="1020" windowHeight="509" activeSheetId="3"/>
    <customWorkbookView name="Ani.Khanaghyan - Personal View" guid="{F88E1BEB-04FA-4FE4-87E9-D00EB46CAB62}" mergeInterval="0" personalView="1" maximized="1" xWindow="1" yWindow="1" windowWidth="1280" windowHeight="776" activeSheetId="4"/>
    <customWorkbookView name="anna.ohanyan - Personal View" guid="{73AE7F0F-2263-4309-B8BF-1CE4EEECA809}" mergeInterval="0" personalView="1" maximized="1" windowWidth="1020" windowHeight="596" tabRatio="654" activeSheetId="5"/>
    <customWorkbookView name="ghayser - Personal View" guid="{A6B5AF61-3216-4B91-8050-F59FEA595D5A}" mergeInterval="0" personalView="1" maximized="1" windowWidth="1436" windowHeight="754" tabRatio="837" activeSheetId="1"/>
    <customWorkbookView name="MNaira - Personal View" guid="{2DE5A455-A485-495A-8DB0-667144F0C1F8}" mergeInterval="0" personalView="1" maximized="1" windowWidth="1020" windowHeight="543" tabRatio="842" activeSheetId="1"/>
    <customWorkbookView name="SArpi - Personal View" guid="{2345E28A-6285-4154-A5CF-6D585E461BD6}" mergeInterval="0" personalView="1" maximized="1" windowWidth="1020" windowHeight="596" activeSheetId="1"/>
    <customWorkbookView name="msuzana - Personal View" guid="{BF30329F-7100-4B05-BF66-6F828BC87560}" mergeInterval="0" personalView="1" maximized="1" windowWidth="1276" windowHeight="859" tabRatio="837" activeSheetId="1"/>
    <customWorkbookView name="agrigor - Personal View" guid="{894C4CF8-E322-4B2B-B587-240EABA25548}" mergeInterval="0" personalView="1" maximized="1" windowWidth="1436" windowHeight="754" tabRatio="865" activeSheetId="1"/>
    <customWorkbookView name="Annao - Personal View" guid="{5C721925-9BB2-4481-82DF-CF89B1EE6F99}" mergeInterval="0" personalView="1" maximized="1" windowWidth="796" windowHeight="402" tabRatio="840" activeSheetId="4"/>
    <customWorkbookView name="HVahag - Personal View" guid="{93977DF1-9257-46C1-B7FD-F00030EC9C9B}" mergeInterval="0" personalView="1" maximized="1" windowWidth="1020" windowHeight="592" tabRatio="837" activeSheetId="1"/>
    <customWorkbookView name="Hayser Gasparyan - Personal View" guid="{F0F134FE-9C18-4748-B429-D21757D5744A}" mergeInterval="0" personalView="1" maximized="1" windowWidth="1916" windowHeight="761" activeSheetId="3"/>
    <customWorkbookView name="MinFin - Personal View" guid="{7F2E6424-D063-4EBF-A186-A35F70A8524B}" mergeInterval="0" personalView="1" maximized="1" windowWidth="1276" windowHeight="745" activeSheetId="1"/>
    <customWorkbookView name="Evelina Grigoryan - Personal View" guid="{28FBE60C-4D80-4C3C-B7B6-E911F1BA74D6}" mergeInterval="0" personalView="1" maximized="1" xWindow="-8" yWindow="-8" windowWidth="1936" windowHeight="1056" activeSheetId="5"/>
    <customWorkbookView name="Anna Ohanyan - Personal View" guid="{13F83A3E-B6D8-42AC-B920-567484E5956F}" mergeInterval="0" personalView="1" xWindow="-8" yWindow="14" windowWidth="1436" windowHeight="749" tabRatio="807" activeSheetId="5"/>
  </customWorkbookViews>
</workbook>
</file>

<file path=xl/calcChain.xml><?xml version="1.0" encoding="utf-8"?>
<calcChain xmlns="http://schemas.openxmlformats.org/spreadsheetml/2006/main">
  <c r="F15" i="8" l="1"/>
  <c r="F9" i="8"/>
  <c r="F10" i="8"/>
  <c r="E10" i="8"/>
  <c r="E15" i="8"/>
  <c r="E9" i="8"/>
  <c r="F16" i="8"/>
  <c r="F39" i="8" l="1"/>
  <c r="E39" i="8"/>
  <c r="D45" i="8"/>
  <c r="F46" i="8" l="1"/>
  <c r="E46" i="8"/>
  <c r="D50" i="8"/>
  <c r="D51" i="8" l="1"/>
  <c r="D48" i="8" l="1"/>
  <c r="D49" i="8"/>
  <c r="D61" i="8" l="1"/>
  <c r="F29" i="8"/>
  <c r="E29" i="8"/>
  <c r="D38" i="8"/>
  <c r="D32" i="8"/>
  <c r="D33" i="8"/>
  <c r="D34" i="8"/>
  <c r="D35" i="8"/>
  <c r="D36" i="8"/>
  <c r="D37" i="8"/>
  <c r="F91" i="8" l="1"/>
  <c r="E91" i="8"/>
  <c r="D95" i="8"/>
  <c r="F87" i="8"/>
  <c r="E87" i="8"/>
  <c r="D89" i="8"/>
  <c r="D44" i="8"/>
  <c r="D43" i="8"/>
  <c r="D42" i="8"/>
  <c r="D41" i="8"/>
  <c r="F63" i="8"/>
  <c r="E63" i="8"/>
  <c r="F81" i="8"/>
  <c r="E81" i="8"/>
  <c r="F77" i="8"/>
  <c r="E77" i="8"/>
  <c r="F73" i="8"/>
  <c r="E73" i="8"/>
  <c r="E72" i="8" s="1"/>
  <c r="F68" i="8"/>
  <c r="E68" i="8"/>
  <c r="F25" i="8"/>
  <c r="E25" i="8"/>
  <c r="F20" i="8"/>
  <c r="E20" i="8"/>
  <c r="E16" i="8"/>
  <c r="F11" i="8"/>
  <c r="E11" i="8"/>
  <c r="D13" i="8"/>
  <c r="D14" i="8"/>
  <c r="D19" i="8"/>
  <c r="D18" i="8"/>
  <c r="D94" i="8"/>
  <c r="D93" i="8"/>
  <c r="D31" i="8"/>
  <c r="D52" i="8"/>
  <c r="D54" i="8"/>
  <c r="D56" i="8"/>
  <c r="D60" i="8"/>
  <c r="D58" i="8"/>
  <c r="D83" i="8"/>
  <c r="D84" i="8"/>
  <c r="D85" i="8"/>
  <c r="D28" i="8"/>
  <c r="D27" i="8"/>
  <c r="D24" i="8"/>
  <c r="D23" i="8"/>
  <c r="D22" i="8"/>
  <c r="D59" i="8"/>
  <c r="D57" i="8"/>
  <c r="D55" i="8"/>
  <c r="D53" i="8"/>
  <c r="D76" i="8"/>
  <c r="D75" i="8"/>
  <c r="D71" i="8"/>
  <c r="D70" i="8"/>
  <c r="D80" i="8"/>
  <c r="D79" i="8"/>
  <c r="D66" i="8"/>
  <c r="D65" i="8"/>
  <c r="F72" i="8" l="1"/>
  <c r="E67" i="8"/>
  <c r="E62" i="8"/>
  <c r="E86" i="8"/>
  <c r="F67" i="8"/>
  <c r="F86" i="8"/>
  <c r="F90" i="8"/>
  <c r="E90" i="8"/>
  <c r="D73" i="8"/>
  <c r="D81" i="8"/>
  <c r="D25" i="8"/>
  <c r="D46" i="8"/>
  <c r="D63" i="8"/>
  <c r="D16" i="8"/>
  <c r="D20" i="8"/>
  <c r="D29" i="8"/>
  <c r="D68" i="8"/>
  <c r="D11" i="8"/>
  <c r="D77" i="8"/>
  <c r="D39" i="8"/>
  <c r="F62" i="8"/>
  <c r="D91" i="8"/>
  <c r="D87" i="8"/>
  <c r="D86" i="8" l="1"/>
  <c r="D67" i="8"/>
  <c r="D62" i="8"/>
  <c r="D90" i="8"/>
  <c r="D10" i="8"/>
  <c r="D72" i="8"/>
  <c r="D15" i="8"/>
  <c r="D9" i="8" l="1"/>
</calcChain>
</file>

<file path=xl/sharedStrings.xml><?xml version="1.0" encoding="utf-8"?>
<sst xmlns="http://schemas.openxmlformats.org/spreadsheetml/2006/main" count="165" uniqueCount="132">
  <si>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</si>
  <si>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</si>
  <si>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</si>
  <si>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</si>
  <si>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Հավելված N 1</t>
  </si>
  <si>
    <t>Ծրագիր</t>
  </si>
  <si>
    <t>Միջոցառում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</si>
  <si>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</si>
  <si>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</si>
  <si>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</si>
  <si>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</si>
  <si>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</si>
  <si>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32001</t>
  </si>
  <si>
    <t>11002</t>
  </si>
  <si>
    <t>32002</t>
  </si>
  <si>
    <t>ՀՀ ՎԱՐՉԱՊԵՏԻ ԱՇԽԱՏԱԿԱԶՄ</t>
  </si>
  <si>
    <t>ՀՀ  ԱՌՈՂՋԱՊԱՀՈՒԹՅԱՆ ՆԱԽԱՐԱՐՈՒԹՅՈՒՆ</t>
  </si>
  <si>
    <t>11004</t>
  </si>
  <si>
    <t>1157</t>
  </si>
  <si>
    <t>Քաղաքային զարգացում</t>
  </si>
  <si>
    <t>12003</t>
  </si>
  <si>
    <t>12012</t>
  </si>
  <si>
    <t>12013</t>
  </si>
  <si>
    <t>12017</t>
  </si>
  <si>
    <t>Վերակառուցման և զարգացման եվրոպական բանկի աջակցությամբ իրականացվող Գյումրու քաղաքային ճանապարհների ծրագիր</t>
  </si>
  <si>
    <t>1189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</si>
  <si>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</si>
  <si>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</si>
  <si>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1086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</si>
  <si>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</si>
  <si>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</si>
  <si>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</si>
  <si>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</si>
  <si>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</si>
  <si>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</si>
  <si>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</si>
  <si>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</si>
  <si>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</si>
  <si>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</si>
  <si>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</si>
  <si>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</si>
  <si>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11008</t>
  </si>
  <si>
    <t>11009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</si>
  <si>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</si>
  <si>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11010</t>
  </si>
  <si>
    <t>11011</t>
  </si>
  <si>
    <t>Եվրասիական զարգացման բանկի աջակցությամբ իրականացվող Հյուսիս-հարավ միջանցքի զարգացման ծրագրի համակարգում և կառավարում</t>
  </si>
  <si>
    <t>11012</t>
  </si>
  <si>
    <t>21004</t>
  </si>
  <si>
    <t>21006</t>
  </si>
  <si>
    <t>Ասիական զարգացման բանկի աջակցությամբ իրականացվող Հյուսիս-հարավ միջանցքի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</si>
  <si>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</si>
  <si>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21008</t>
  </si>
  <si>
    <t>21009</t>
  </si>
  <si>
    <t>Եվրոպական ներդրումային բանկի աջակցությամբ իրականացվող Հյուսիս-հարավ միջանցքի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</si>
  <si>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</si>
  <si>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>21011</t>
  </si>
  <si>
    <t>1053</t>
  </si>
  <si>
    <t>Առողջապահության համակարգի արդիականացման և արդյունավետության բարձրացման ծրագիր</t>
  </si>
  <si>
    <t xml:space="preserve">Համաշխարհային բանկի աջակցությամբ իրականացվող Ոչ վարակիչ հիվանդությունների կանխարգելման և վերահսկման ծրագիր </t>
  </si>
  <si>
    <t xml:space="preserve"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 </t>
  </si>
  <si>
    <t>1192</t>
  </si>
  <si>
    <t>Կրթության որակի ապահովում</t>
  </si>
  <si>
    <t>Համաշխարհային բանկի կողմից իրականացվող «Կրթության բարելավում» վարկային ծրագիր</t>
  </si>
  <si>
    <t>1004</t>
  </si>
  <si>
    <t>Ոռոգման համակարգի առողջացում</t>
  </si>
  <si>
    <t>Եվրասիական զարգացման բանկի աջակցությամբ իրականացվող ոռոգման համակարգերի զարգացման ծրագրի խորհրդատվություն և կառավարում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</si>
  <si>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</si>
  <si>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 xml:space="preserve"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 </t>
  </si>
  <si>
    <t>31003</t>
  </si>
  <si>
    <t>31005</t>
  </si>
  <si>
    <t>31001</t>
  </si>
  <si>
    <t>31004</t>
  </si>
  <si>
    <t>1072</t>
  </si>
  <si>
    <t>Եվրոպական ներդրումային բանկի աջակցությամբ իրականացվող Երևանի ջրամատակարարման բարելավման ծրագիր</t>
  </si>
  <si>
    <t>31002</t>
  </si>
  <si>
    <t>31006</t>
  </si>
  <si>
    <t>1018</t>
  </si>
  <si>
    <t>Պետական հատվածի արդիականացման ծրագիր</t>
  </si>
  <si>
    <t>Սոցիալական պաշտպանության համակարգի բարեփոխումներ</t>
  </si>
  <si>
    <t xml:space="preserve">Համաշխարհային բանկի աջակցությամբ իրականացվող սոցիալական պաշտպանության ոլորտի վարչարարության երկրորդ ծրագիր
</t>
  </si>
  <si>
    <t>ՀՀ ԱՇԽԱՏԱՆՔԻ ԵՎ ՍՈՑԻԱԼԱԿԱՆ ՀԱՐՑԵՐԻ ՆԱԽԱՐԱՐՈՒԹՅՈՒՆ</t>
  </si>
  <si>
    <t>1019</t>
  </si>
  <si>
    <t xml:space="preserve">Սոցիալական ներդրումների և տեղական զարգացման ծրագիր
</t>
  </si>
  <si>
    <t xml:space="preserve">Համաշխարհային բանկի աջակցությամբ իրականացվող Տարածքային զարգացման հիմնադրամի ծրագրի կառավարում
</t>
  </si>
  <si>
    <t>1190</t>
  </si>
  <si>
    <t>1206</t>
  </si>
  <si>
    <t>ՀՀ  ՊԱՇՏՊԱՆՈՒԹՅԱՆ ՆԱԽԱՐԱՐՈՒԹՅՈՒՆ</t>
  </si>
  <si>
    <t>1169</t>
  </si>
  <si>
    <t xml:space="preserve">ՀՀ պաշտպանության ապահովում
</t>
  </si>
  <si>
    <t>Համաշխարհային բանկի աջակցությամբ իրականացվող Տեղական տնտեսության և ենթակառուցվածքների զարգացման  ծրագրի կառավարում</t>
  </si>
  <si>
    <t>Զբոսաշրջության զարգացման ծրագիր</t>
  </si>
  <si>
    <t xml:space="preserve">Համաշխարհային բանկի աջակցությամբ իրականացվող Պետական հատվածի արդիականացման երրորդ  ծրագրի շրջանակներում էլեկտրոնային կառավարման համակարգերի և սարքավորումների ձեռքբերում
</t>
  </si>
  <si>
    <t xml:space="preserve">Համաշխարհային բանկի աջակցությամբ իրականացվող Պետական հատվածի արդիականացման երրորդ ծրագիր
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</si>
  <si>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</si>
  <si>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</si>
  <si>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 աշխատանքային միջավայրի արդիականացում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</si>
  <si>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</si>
  <si>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Ջրամատակարարման և ջրահեռացման բարելավում</t>
  </si>
  <si>
    <t>հազար դրամ</t>
  </si>
  <si>
    <t>Ռուսաստանի Դաշնության կողմից տրամադրված պետական արտահանման երկրորդ վարկի հաշվին ռուսական արտադրության անհրաժեշտ ինժեներական և ավտոմոբիլային տեխնիկայով ապահովում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</si>
  <si>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 աշխատանքներ</t>
  </si>
  <si>
    <t>Համաշխարհային բանկի աջակցությամբ իրականացվող Տեղական տնտեսության և ենթակառուցվածքների զարգացման  ծրագրի շրջանակներում ՀՀ տարբեր մարզերում զբոսաշրջության հետ կապված ենթակառուցվածքների բարելավմանն ուղղված միջոցառումներ</t>
  </si>
  <si>
    <t>Ֆրանսիայի Հանրապետության կառավարության աջակցությամբ իրականացվող Վեդու ջրամբարի կառուցում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</si>
  <si>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</si>
  <si>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</si>
  <si>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</si>
  <si>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</si>
  <si>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կազմակերպությունում</t>
  </si>
  <si>
    <t>ՀՀ  ԿՐԹՈՒԹՅԱՆ ԵՎ ԳԻՏՈՒԹՅԱՆ ՆԱԽԱՐԱՐՈՒԹՅՈՒՆ</t>
  </si>
  <si>
    <t>Ասիական զարգացման բանկի աջակցությամբ իրականացվող Հյուսիս-հարավ միջանցքի զարգացման ծրագրի համակարգում և կառավարում  (Տրանշ 2)</t>
  </si>
  <si>
    <t>Ասիական զարգացման բանկի աջակցությամբ իրականացվող Հյուսիս-հարավ միջանցքի զարգացման ծրագրի համակարգում և կառավարում (Տրանշ 3)</t>
  </si>
  <si>
    <t>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</t>
  </si>
  <si>
    <t xml:space="preserve"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 </t>
  </si>
  <si>
    <t>Ասիական զարգացման բանկի աջակցությամբ իրականացվող քաղաքային ենթակառուցվածքների և կայուն զարգացման ներդրումային ծրագիր</t>
  </si>
  <si>
    <t>Ասիական զարգացման բանկի աջակցությամբ իրականացվող քաղաքային ենթակառուցվածքների և կայուն զարգացման ներդրումային երկրորդ ծրագիր</t>
  </si>
  <si>
    <t>Գյուղատնտեսության զարգացման միջազգային հիմնադրամի աջակցությամբ իրականացվող ‹‹Ենթակառուցվածքների և գյուղական ֆինանսավորման աջակցություն›› վարկային ծրագիր</t>
  </si>
  <si>
    <t xml:space="preserve">ՕՊԵԿ զարգացման միջազգային հիմնադրամի աջակցությամբ իրականացվող  ‹‹Ենթակառուցվածքների և գյուղական ֆինանսավորման աջակցություն›› վարկային ծրագիր </t>
  </si>
  <si>
    <t>ՕՊԵԿ զարգացման միջազգային հիմնադրամի աջակցությամբ իրականացվող ‹‹Ենթակառուցվածքների և գյուղական ֆինանսավորման աջակցություն›› վարկային ծրագրի շրջանակներում ոռոգման և ջրամատակարարման համակարգերի վերակառուցում</t>
  </si>
  <si>
    <t>Աղյուսակ N 4</t>
  </si>
  <si>
    <t>Գերմանիայի զարգացման բանկի աջակցությամբ իրականացվող Ախուրյան գետի ջրային ռեսուրսների ինտեգրված կառավարման ծրագրի երկրորդ փուլի շրջանակներում ջրային տնտեսության ենթակառուցվածքների հիմնանորոգում</t>
  </si>
  <si>
    <t>21012</t>
  </si>
  <si>
    <t xml:space="preserve">Եվրասիական զարգացման բանկի աջակցությամբ իրականացվող Հյուսիս-հարավ միջանցքի զարգացման ծրագիր </t>
  </si>
  <si>
    <t>ՕՏԱՐԵՐԿՐՅԱ ՊԵՏՈՒԹՅՈՒՆՆԵՐԻ ԵՎ ԿԱԶՄԱԿԵՐՊՈՒԹՅՈՒՆՆԵՐԻ ԱՋԱԿՑՈՒԹՅԱՄԲ ԻՐԱԿԱՆԱՑՎՈՂ ՎԱՐԿԱՅԻՆ ԾՐԱԳՐԵՐԻ ԵՎ ՄԻՋՈՑԱՌՈՒՄՆԵՐԻ 2020 ԹՎԱԿԱՆԻ ԾԱԽՍԵՐԻ ՎԵՐԱԲԵՐՅԱԼ</t>
  </si>
  <si>
    <t xml:space="preserve"> Համաշխարհային բանկի աջակցությամբ իրականացվող Կենսական նշանակության ճանապարհային ցանցի բարելավման ծրագրի շրջանակներում համակարգում և կառավարում</t>
  </si>
  <si>
    <t>Համաշխարհային բանկի աջակցությամբ իրականացվող Կենսական նշանակության ճանապարհային ցանցի բարելավման լրացուցիչ ծրագրի շրջանակներում համակարգում և կառավարում</t>
  </si>
  <si>
    <t>21003</t>
  </si>
  <si>
    <t>Համաշխարհային բանկի աջակցությամբ իրականացվող Կենսական նշանակության ճանապարհային ցանցի բարելավման լրացուցիչ ծրագրի շրջանակներում ավտոճանապարհների բարեկարգման աշխատանքներ</t>
  </si>
  <si>
    <t>ՀՀ ԷԿՈՆՈՄԻԿԱՅԻ ՆԱԽԱՐԱՐՈՒԹՅՈՒՆ</t>
  </si>
  <si>
    <t>ՀՀ  ՏԱՐԱԾՔԱՅԻՆ ԿԱՌԱՎԱՐՄԱՆ ԵՎ ԵՆԹԱԿԱՌՈՒՑՎԱԾՔՆԵՐԻ ՆԱԽԱՐԱՐՈՒԹՅՈՒՆ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</si>
  <si>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</si>
  <si>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Բյուջեի նախագծի նախնական տարբերակ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</si>
</sst>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_);_(@_)"/>
  </numFmts>
  <fonts count="12">
    <font>
      <sz val="10"/>
      <name val="Times Armenian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3" fillId="0" borderId="0"/>
    <xf numFmtId="0" fontId="5" fillId="0" borderId="0">
      <alignment horizontal="left"/>
    </xf>
    <xf numFmtId="0" fontId="3" fillId="0" borderId="0"/>
    <xf numFmtId="0" fontId="2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10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/>
    <xf numFmtId="49" fontId="7" fillId="0" borderId="1" xfId="13" applyNumberFormat="1" applyFont="1" applyFill="1" applyBorder="1" applyAlignment="1">
      <alignment horizontal="left" wrapText="1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13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3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</cellXfs>
  <cellStyles count="25">
    <cellStyle name="Comma" xfId="1" builtinId="3"/>
    <cellStyle name="Comma 2" xfId="2"/>
    <cellStyle name="Comma 2 2" xfId="3"/>
    <cellStyle name="Comma 2 2 2" xfId="16"/>
    <cellStyle name="Comma 2 3" xfId="15"/>
    <cellStyle name="Comma 3" xfId="4"/>
    <cellStyle name="Comma 3 2" xfId="5"/>
    <cellStyle name="Comma 3 2 2" xfId="18"/>
    <cellStyle name="Comma 3 3" xfId="17"/>
    <cellStyle name="Comma 4" xfId="6"/>
    <cellStyle name="Comma 4 2" xfId="7"/>
    <cellStyle name="Comma 4 2 2" xfId="20"/>
    <cellStyle name="Comma 4 3" xfId="19"/>
    <cellStyle name="Comma 5" xfId="8"/>
    <cellStyle name="Comma 5 2" xfId="21"/>
    <cellStyle name="Neutral 2" xfId="9"/>
    <cellStyle name="Normal" xfId="0" builtinId="0"/>
    <cellStyle name="Normal 2" xfId="10"/>
    <cellStyle name="Normal 2 2" xfId="22"/>
    <cellStyle name="Normal 3" xfId="11"/>
    <cellStyle name="Normal 4" xfId="12"/>
    <cellStyle name="Normal 4 2" xfId="23"/>
    <cellStyle name="Normal_Book2" xfId="13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="85" zoomScaleNormal="85" zoomScaleSheetLayoutView="96" workbookViewId="0">
      <selection activeCell="C12" sqref="C12"/>
    </sheetView>
  </sheetViews>
  <sheetFormatPr defaultRowHeight="16.5"/>
  <cols>
    <col min="1" max="1" width="9.140625" style="11" customWidth="1"/>
    <col min="2" max="2" width="13.28515625" style="11" customWidth="1"/>
    <col min="3" max="3" width="82.28515625" style="11" customWidth="1"/>
    <col min="4" max="4" width="19.42578125" style="11" customWidth="1"/>
    <col min="5" max="6" width="21.140625" style="11" customWidth="1"/>
    <col min="7" max="7" width="13.28515625" style="11" customWidth="1"/>
    <col min="8" max="8" width="17" style="11" customWidth="1"/>
    <col min="9" max="9" width="12.140625" style="11" customWidth="1"/>
    <col min="10" max="16384" width="9.140625" style="11"/>
  </cols>
  <sheetData>
    <row r="1" spans="1:6">
      <c r="E1" s="11" t="s">
        <v>131</v>
      </c>
    </row>
    <row r="2" spans="1:6" ht="20.25" customHeight="1">
      <c r="E2" s="20" t="s">
        <v>4</v>
      </c>
      <c r="F2" s="20"/>
    </row>
    <row r="3" spans="1:6" ht="20.25" customHeight="1">
      <c r="E3" s="20" t="s">
        <v>119</v>
      </c>
      <c r="F3" s="20"/>
    </row>
    <row r="4" spans="1:6" ht="22.5" customHeight="1"/>
    <row r="5" spans="1:6" s="12" customFormat="1" ht="42" customHeight="1">
      <c r="A5" s="21" t="s">
        <v>123</v>
      </c>
      <c r="B5" s="21"/>
      <c r="C5" s="21"/>
      <c r="D5" s="21"/>
      <c r="E5" s="21"/>
      <c r="F5" s="21"/>
    </row>
    <row r="6" spans="1:6" s="2" customFormat="1" ht="21.75" customHeight="1">
      <c r="A6" s="1"/>
      <c r="B6" s="1"/>
      <c r="C6" s="1"/>
      <c r="E6" s="22" t="s">
        <v>99</v>
      </c>
      <c r="F6" s="22"/>
    </row>
    <row r="7" spans="1:6" ht="34.5" customHeight="1">
      <c r="A7" s="24" t="s">
        <v>8</v>
      </c>
      <c r="B7" s="24"/>
      <c r="C7" s="26" t="s">
        <v>9</v>
      </c>
      <c r="D7" s="25" t="s">
        <v>0</v>
      </c>
      <c r="E7" s="25" t="s">
        <v>1</v>
      </c>
      <c r="F7" s="25"/>
    </row>
    <row r="8" spans="1:6" s="12" customFormat="1" ht="54.75" customHeight="1">
      <c r="A8" s="3" t="s">
        <v>5</v>
      </c>
      <c r="B8" s="3" t="s">
        <v>6</v>
      </c>
      <c r="C8" s="26"/>
      <c r="D8" s="25"/>
      <c r="E8" s="17" t="s">
        <v>2</v>
      </c>
      <c r="F8" s="17" t="s">
        <v>3</v>
      </c>
    </row>
    <row r="9" spans="1:6" s="12" customFormat="1" ht="36.75" customHeight="1">
      <c r="A9" s="3"/>
      <c r="B9" s="3"/>
      <c r="C9" s="4" t="s">
        <v>10</v>
      </c>
      <c r="D9" s="5">
        <f>E9+F9</f>
        <v>203513593.19999999</v>
      </c>
      <c r="E9" s="17">
        <f>E10+E15+E62+E67+E72+E86+E90</f>
        <v>166282386.5</v>
      </c>
      <c r="F9" s="19">
        <f>F10+F15+F62+F67+F72+F86+F90</f>
        <v>37231206.700000003</v>
      </c>
    </row>
    <row r="10" spans="1:6" ht="36" customHeight="1">
      <c r="A10" s="27"/>
      <c r="B10" s="27"/>
      <c r="C10" s="18" t="s">
        <v>15</v>
      </c>
      <c r="D10" s="17">
        <f>E10+F10</f>
        <v>8446524.5</v>
      </c>
      <c r="E10" s="17">
        <f>E11</f>
        <v>6981330.0999999996</v>
      </c>
      <c r="F10" s="19">
        <f>F11</f>
        <v>1465194.4</v>
      </c>
    </row>
    <row r="11" spans="1:6" ht="30.75" customHeight="1">
      <c r="A11" s="16" t="s">
        <v>77</v>
      </c>
      <c r="B11" s="6"/>
      <c r="C11" s="3" t="s">
        <v>78</v>
      </c>
      <c r="D11" s="17">
        <f>E11+F11</f>
        <v>8446524.5</v>
      </c>
      <c r="E11" s="17">
        <f>E13+E14</f>
        <v>6981330.0999999996</v>
      </c>
      <c r="F11" s="17">
        <f>F13+F14</f>
        <v>1465194.4</v>
      </c>
    </row>
    <row r="12" spans="1:6" ht="27" customHeight="1">
      <c r="A12" s="23"/>
      <c r="B12" s="7"/>
      <c r="C12" s="8" t="s">
        <v>11</v>
      </c>
      <c r="D12" s="9"/>
      <c r="E12" s="9"/>
      <c r="F12" s="9"/>
    </row>
    <row r="13" spans="1:6" ht="55.5" customHeight="1">
      <c r="A13" s="23"/>
      <c r="B13" s="7" t="s">
        <v>7</v>
      </c>
      <c r="C13" s="10" t="s">
        <v>93</v>
      </c>
      <c r="D13" s="13">
        <f>E13+F13</f>
        <v>1202459.8</v>
      </c>
      <c r="E13" s="13">
        <v>943781.6</v>
      </c>
      <c r="F13" s="13">
        <v>258678.2</v>
      </c>
    </row>
    <row r="14" spans="1:6" ht="78" customHeight="1">
      <c r="A14" s="23"/>
      <c r="B14" s="7" t="s">
        <v>12</v>
      </c>
      <c r="C14" s="10" t="s">
        <v>92</v>
      </c>
      <c r="D14" s="13">
        <f>E14+F14</f>
        <v>7244064.7000000002</v>
      </c>
      <c r="E14" s="13">
        <v>6037548.5</v>
      </c>
      <c r="F14" s="13">
        <v>1206516.2</v>
      </c>
    </row>
    <row r="15" spans="1:6" ht="53.25" customHeight="1">
      <c r="A15" s="27"/>
      <c r="B15" s="27"/>
      <c r="C15" s="18" t="s">
        <v>129</v>
      </c>
      <c r="D15" s="17">
        <f>E15+F15</f>
        <v>160903756.5</v>
      </c>
      <c r="E15" s="17">
        <f>E20+E25+E29+E39+E46+E16</f>
        <v>128821160.49999999</v>
      </c>
      <c r="F15" s="19">
        <f>F20+F25+F29+F39+F46+F16</f>
        <v>32082596.000000004</v>
      </c>
    </row>
    <row r="16" spans="1:6" ht="38.25" customHeight="1">
      <c r="A16" s="16" t="s">
        <v>82</v>
      </c>
      <c r="B16" s="6"/>
      <c r="C16" s="3" t="s">
        <v>83</v>
      </c>
      <c r="D16" s="17">
        <f>E16+F16</f>
        <v>4558813.5</v>
      </c>
      <c r="E16" s="17">
        <f>E18+E19</f>
        <v>3425406.3000000003</v>
      </c>
      <c r="F16" s="19">
        <f>F18+F19</f>
        <v>1133407.2</v>
      </c>
    </row>
    <row r="17" spans="1:6" ht="27" customHeight="1">
      <c r="A17" s="23"/>
      <c r="B17" s="7"/>
      <c r="C17" s="8" t="s">
        <v>11</v>
      </c>
      <c r="D17" s="9"/>
      <c r="E17" s="9"/>
      <c r="F17" s="9"/>
    </row>
    <row r="18" spans="1:6" ht="54.75" customHeight="1">
      <c r="A18" s="23"/>
      <c r="B18" s="7" t="s">
        <v>7</v>
      </c>
      <c r="C18" s="14" t="s">
        <v>84</v>
      </c>
      <c r="D18" s="13">
        <f>E18+F18</f>
        <v>323183.09999999998</v>
      </c>
      <c r="E18" s="13">
        <v>96949.2</v>
      </c>
      <c r="F18" s="13">
        <v>226233.9</v>
      </c>
    </row>
    <row r="19" spans="1:6" ht="91.5" customHeight="1">
      <c r="A19" s="23"/>
      <c r="B19" s="7" t="s">
        <v>34</v>
      </c>
      <c r="C19" s="14" t="s">
        <v>101</v>
      </c>
      <c r="D19" s="13">
        <f>E19+F19</f>
        <v>4235630.4000000004</v>
      </c>
      <c r="E19" s="13">
        <v>3328457.1</v>
      </c>
      <c r="F19" s="13">
        <v>907173.3</v>
      </c>
    </row>
    <row r="20" spans="1:6" ht="34.5" customHeight="1">
      <c r="A20" s="16" t="s">
        <v>18</v>
      </c>
      <c r="B20" s="6"/>
      <c r="C20" s="3" t="s">
        <v>19</v>
      </c>
      <c r="D20" s="17">
        <f>E20+F20</f>
        <v>22560084.999999996</v>
      </c>
      <c r="E20" s="17">
        <f>SUM(E22:E24)</f>
        <v>18027278.799999997</v>
      </c>
      <c r="F20" s="17">
        <f>SUM(F22:F24)</f>
        <v>4532806.2</v>
      </c>
    </row>
    <row r="21" spans="1:6" ht="27" customHeight="1">
      <c r="A21" s="23"/>
      <c r="B21" s="7"/>
      <c r="C21" s="8" t="s">
        <v>11</v>
      </c>
      <c r="D21" s="9"/>
      <c r="E21" s="9"/>
      <c r="F21" s="9"/>
    </row>
    <row r="22" spans="1:6" ht="52.5" customHeight="1">
      <c r="A22" s="23"/>
      <c r="B22" s="7" t="s">
        <v>21</v>
      </c>
      <c r="C22" s="14" t="s">
        <v>114</v>
      </c>
      <c r="D22" s="13">
        <f t="shared" ref="D22:D25" si="0">E22+F22</f>
        <v>3963836.6</v>
      </c>
      <c r="E22" s="13">
        <v>3138771</v>
      </c>
      <c r="F22" s="13">
        <v>825065.6</v>
      </c>
    </row>
    <row r="23" spans="1:6" ht="54.75" customHeight="1">
      <c r="A23" s="23"/>
      <c r="B23" s="7" t="s">
        <v>22</v>
      </c>
      <c r="C23" s="14" t="s">
        <v>115</v>
      </c>
      <c r="D23" s="13">
        <f t="shared" si="0"/>
        <v>11441425.299999999</v>
      </c>
      <c r="E23" s="13">
        <v>8981210.1999999993</v>
      </c>
      <c r="F23" s="13">
        <v>2460215.1</v>
      </c>
    </row>
    <row r="24" spans="1:6" ht="52.5" customHeight="1">
      <c r="A24" s="23"/>
      <c r="B24" s="7" t="s">
        <v>23</v>
      </c>
      <c r="C24" s="14" t="s">
        <v>24</v>
      </c>
      <c r="D24" s="13">
        <f t="shared" si="0"/>
        <v>7154823.0999999996</v>
      </c>
      <c r="E24" s="13">
        <v>5907297.5999999996</v>
      </c>
      <c r="F24" s="13">
        <v>1247525.5</v>
      </c>
    </row>
    <row r="25" spans="1:6" ht="47.25" customHeight="1">
      <c r="A25" s="16" t="s">
        <v>25</v>
      </c>
      <c r="B25" s="6"/>
      <c r="C25" s="3" t="s">
        <v>26</v>
      </c>
      <c r="D25" s="17">
        <f t="shared" si="0"/>
        <v>11007003.699999999</v>
      </c>
      <c r="E25" s="17">
        <f>E27+E28</f>
        <v>9162644.8999999985</v>
      </c>
      <c r="F25" s="17">
        <f>F27+F28</f>
        <v>1844358.8</v>
      </c>
    </row>
    <row r="26" spans="1:6" ht="24.75" customHeight="1">
      <c r="A26" s="23"/>
      <c r="B26" s="7"/>
      <c r="C26" s="8" t="s">
        <v>11</v>
      </c>
      <c r="D26" s="9"/>
      <c r="E26" s="9"/>
      <c r="F26" s="9"/>
    </row>
    <row r="27" spans="1:6" ht="45.75" customHeight="1">
      <c r="A27" s="23"/>
      <c r="B27" s="7" t="s">
        <v>7</v>
      </c>
      <c r="C27" s="14" t="s">
        <v>27</v>
      </c>
      <c r="D27" s="13">
        <f>E27+F27</f>
        <v>100932.2</v>
      </c>
      <c r="E27" s="13">
        <v>74227.7</v>
      </c>
      <c r="F27" s="13">
        <v>26704.5</v>
      </c>
    </row>
    <row r="28" spans="1:6" ht="63.75" customHeight="1">
      <c r="A28" s="23"/>
      <c r="B28" s="7" t="s">
        <v>34</v>
      </c>
      <c r="C28" s="14" t="s">
        <v>94</v>
      </c>
      <c r="D28" s="13">
        <f>E28+F28</f>
        <v>10906071.5</v>
      </c>
      <c r="E28" s="13">
        <v>9088417.1999999993</v>
      </c>
      <c r="F28" s="13">
        <v>1817654.3</v>
      </c>
    </row>
    <row r="29" spans="1:6" ht="30.75" customHeight="1">
      <c r="A29" s="16" t="s">
        <v>64</v>
      </c>
      <c r="B29" s="6"/>
      <c r="C29" s="3" t="s">
        <v>65</v>
      </c>
      <c r="D29" s="17">
        <f>E29+F29</f>
        <v>30035456.299999997</v>
      </c>
      <c r="E29" s="17">
        <f>E31+E32+E33+E34+E35+E36+E37+E38</f>
        <v>24435582.599999998</v>
      </c>
      <c r="F29" s="17">
        <f>F31+F32+F33+F34+F35+F36+F37+F38</f>
        <v>5599873.7000000002</v>
      </c>
    </row>
    <row r="30" spans="1:6" ht="27" customHeight="1">
      <c r="A30" s="23"/>
      <c r="B30" s="7"/>
      <c r="C30" s="8" t="s">
        <v>11</v>
      </c>
      <c r="D30" s="9"/>
      <c r="E30" s="9"/>
      <c r="F30" s="9"/>
    </row>
    <row r="31" spans="1:6" ht="64.5" customHeight="1">
      <c r="A31" s="23"/>
      <c r="B31" s="15" t="s">
        <v>37</v>
      </c>
      <c r="C31" s="14" t="s">
        <v>66</v>
      </c>
      <c r="D31" s="13">
        <f t="shared" ref="D31:D39" si="1">E31+F31</f>
        <v>700736.60000000009</v>
      </c>
      <c r="E31" s="13">
        <v>552329.9</v>
      </c>
      <c r="F31" s="13">
        <v>148406.70000000001</v>
      </c>
    </row>
    <row r="32" spans="1:6" ht="66.75" customHeight="1">
      <c r="A32" s="23"/>
      <c r="B32" s="15" t="s">
        <v>70</v>
      </c>
      <c r="C32" s="14" t="s">
        <v>104</v>
      </c>
      <c r="D32" s="13">
        <f t="shared" si="1"/>
        <v>8203570.5999999996</v>
      </c>
      <c r="E32" s="13">
        <v>6452507.2999999998</v>
      </c>
      <c r="F32" s="13">
        <v>1751063.3</v>
      </c>
    </row>
    <row r="33" spans="1:6" ht="65.25" customHeight="1">
      <c r="A33" s="23"/>
      <c r="B33" s="15" t="s">
        <v>38</v>
      </c>
      <c r="C33" s="14" t="s">
        <v>67</v>
      </c>
      <c r="D33" s="13">
        <f t="shared" si="1"/>
        <v>360771</v>
      </c>
      <c r="E33" s="13">
        <v>285020.59999999998</v>
      </c>
      <c r="F33" s="13">
        <v>75750.399999999994</v>
      </c>
    </row>
    <row r="34" spans="1:6" ht="57.75" customHeight="1">
      <c r="A34" s="23"/>
      <c r="B34" s="15" t="s">
        <v>71</v>
      </c>
      <c r="C34" s="14" t="s">
        <v>103</v>
      </c>
      <c r="D34" s="13">
        <f t="shared" si="1"/>
        <v>5990078.3999999994</v>
      </c>
      <c r="E34" s="13">
        <v>4723362.5999999996</v>
      </c>
      <c r="F34" s="13">
        <v>1266715.8</v>
      </c>
    </row>
    <row r="35" spans="1:6" ht="84" customHeight="1">
      <c r="A35" s="23"/>
      <c r="B35" s="15" t="s">
        <v>39</v>
      </c>
      <c r="C35" s="14" t="s">
        <v>105</v>
      </c>
      <c r="D35" s="13">
        <f t="shared" si="1"/>
        <v>1110459.9000000001</v>
      </c>
      <c r="E35" s="13">
        <v>942726.8</v>
      </c>
      <c r="F35" s="13">
        <v>167733.1</v>
      </c>
    </row>
    <row r="36" spans="1:6" ht="80.25" customHeight="1">
      <c r="A36" s="23"/>
      <c r="B36" s="15" t="s">
        <v>72</v>
      </c>
      <c r="C36" s="14" t="s">
        <v>106</v>
      </c>
      <c r="D36" s="13">
        <f t="shared" si="1"/>
        <v>10711090.9</v>
      </c>
      <c r="E36" s="13">
        <v>8855478.3000000007</v>
      </c>
      <c r="F36" s="13">
        <v>1855612.6</v>
      </c>
    </row>
    <row r="37" spans="1:6" ht="71.25" customHeight="1">
      <c r="A37" s="23"/>
      <c r="B37" s="15" t="s">
        <v>41</v>
      </c>
      <c r="C37" s="14" t="s">
        <v>68</v>
      </c>
      <c r="D37" s="13">
        <f t="shared" si="1"/>
        <v>295514.2</v>
      </c>
      <c r="E37" s="13">
        <v>246270.9</v>
      </c>
      <c r="F37" s="13">
        <v>49243.3</v>
      </c>
    </row>
    <row r="38" spans="1:6" ht="80.25" customHeight="1">
      <c r="A38" s="16"/>
      <c r="B38" s="15" t="s">
        <v>76</v>
      </c>
      <c r="C38" s="14" t="s">
        <v>120</v>
      </c>
      <c r="D38" s="13">
        <f t="shared" ref="D38" si="2">E38+F38</f>
        <v>2663234.7000000002</v>
      </c>
      <c r="E38" s="13">
        <v>2377886.2000000002</v>
      </c>
      <c r="F38" s="13">
        <v>285348.5</v>
      </c>
    </row>
    <row r="39" spans="1:6" ht="30.75" customHeight="1">
      <c r="A39" s="16" t="s">
        <v>73</v>
      </c>
      <c r="B39" s="6"/>
      <c r="C39" s="3" t="s">
        <v>98</v>
      </c>
      <c r="D39" s="17">
        <f t="shared" si="1"/>
        <v>12702525.4</v>
      </c>
      <c r="E39" s="17">
        <f>E41+E42+E43+E44+E45</f>
        <v>10450221.800000001</v>
      </c>
      <c r="F39" s="17">
        <f>F41+F42+F43+F44+F45</f>
        <v>2252303.6</v>
      </c>
    </row>
    <row r="40" spans="1:6" ht="27" customHeight="1">
      <c r="A40" s="23"/>
      <c r="B40" s="7"/>
      <c r="C40" s="8" t="s">
        <v>11</v>
      </c>
      <c r="D40" s="9"/>
      <c r="E40" s="9"/>
      <c r="F40" s="9"/>
    </row>
    <row r="41" spans="1:6" ht="54.75" customHeight="1">
      <c r="A41" s="23"/>
      <c r="B41" s="15" t="s">
        <v>37</v>
      </c>
      <c r="C41" s="14" t="s">
        <v>74</v>
      </c>
      <c r="D41" s="13">
        <f t="shared" ref="D41:D44" si="3">E41+F41</f>
        <v>316173</v>
      </c>
      <c r="E41" s="13">
        <v>121605</v>
      </c>
      <c r="F41" s="13">
        <v>194568</v>
      </c>
    </row>
    <row r="42" spans="1:6" ht="82.5" customHeight="1">
      <c r="A42" s="23"/>
      <c r="B42" s="15" t="s">
        <v>39</v>
      </c>
      <c r="C42" s="14" t="s">
        <v>130</v>
      </c>
      <c r="D42" s="13">
        <f t="shared" si="3"/>
        <v>55801.8</v>
      </c>
      <c r="E42" s="13">
        <v>46510.6</v>
      </c>
      <c r="F42" s="13">
        <v>9291.2000000000007</v>
      </c>
    </row>
    <row r="43" spans="1:6" ht="93.75" customHeight="1">
      <c r="A43" s="23"/>
      <c r="B43" s="15" t="s">
        <v>71</v>
      </c>
      <c r="C43" s="14" t="s">
        <v>113</v>
      </c>
      <c r="D43" s="13">
        <f t="shared" si="3"/>
        <v>5850332.2999999998</v>
      </c>
      <c r="E43" s="13">
        <v>4879370.3</v>
      </c>
      <c r="F43" s="13">
        <v>970962</v>
      </c>
    </row>
    <row r="44" spans="1:6" ht="84.75" customHeight="1">
      <c r="A44" s="23"/>
      <c r="B44" s="15" t="s">
        <v>75</v>
      </c>
      <c r="C44" s="14" t="s">
        <v>107</v>
      </c>
      <c r="D44" s="13">
        <f t="shared" si="3"/>
        <v>5312810.3000000007</v>
      </c>
      <c r="E44" s="13">
        <v>4429895.9000000004</v>
      </c>
      <c r="F44" s="13">
        <v>882914.4</v>
      </c>
    </row>
    <row r="45" spans="1:6" ht="82.5" customHeight="1">
      <c r="A45" s="16"/>
      <c r="B45" s="15" t="s">
        <v>69</v>
      </c>
      <c r="C45" s="14" t="s">
        <v>112</v>
      </c>
      <c r="D45" s="13">
        <f t="shared" ref="D45" si="4">E45+F45</f>
        <v>1167408</v>
      </c>
      <c r="E45" s="13">
        <v>972840</v>
      </c>
      <c r="F45" s="13">
        <v>194568</v>
      </c>
    </row>
    <row r="46" spans="1:6" ht="30.75" customHeight="1">
      <c r="A46" s="16" t="s">
        <v>35</v>
      </c>
      <c r="B46" s="6"/>
      <c r="C46" s="3" t="s">
        <v>36</v>
      </c>
      <c r="D46" s="17">
        <f>E46+F46</f>
        <v>80039872.599999994</v>
      </c>
      <c r="E46" s="17">
        <f>SUM(E48:E61)</f>
        <v>63320026.099999994</v>
      </c>
      <c r="F46" s="17">
        <f>SUM(F48:F61)</f>
        <v>16719846.500000004</v>
      </c>
    </row>
    <row r="47" spans="1:6" ht="27" customHeight="1">
      <c r="A47" s="23"/>
      <c r="B47" s="7"/>
      <c r="C47" s="8" t="s">
        <v>11</v>
      </c>
      <c r="D47" s="9"/>
      <c r="E47" s="9"/>
      <c r="F47" s="9"/>
    </row>
    <row r="48" spans="1:6" ht="70.5" customHeight="1">
      <c r="A48" s="23"/>
      <c r="B48" s="15" t="s">
        <v>37</v>
      </c>
      <c r="C48" s="14" t="s">
        <v>124</v>
      </c>
      <c r="D48" s="13">
        <f t="shared" ref="D48:D87" si="5">E48+F48</f>
        <v>100744.2</v>
      </c>
      <c r="E48" s="13">
        <v>80595.399999999994</v>
      </c>
      <c r="F48" s="13">
        <v>20148.8</v>
      </c>
    </row>
    <row r="49" spans="1:6" ht="72.75" customHeight="1">
      <c r="A49" s="23"/>
      <c r="B49" s="15" t="s">
        <v>38</v>
      </c>
      <c r="C49" s="14" t="s">
        <v>125</v>
      </c>
      <c r="D49" s="13">
        <f t="shared" si="5"/>
        <v>356537.4</v>
      </c>
      <c r="E49" s="13">
        <v>285229.90000000002</v>
      </c>
      <c r="F49" s="13">
        <v>71307.5</v>
      </c>
    </row>
    <row r="50" spans="1:6" ht="70.5" customHeight="1">
      <c r="A50" s="23"/>
      <c r="B50" s="15" t="s">
        <v>39</v>
      </c>
      <c r="C50" s="14" t="s">
        <v>40</v>
      </c>
      <c r="D50" s="13">
        <f t="shared" si="5"/>
        <v>1258593.3999999999</v>
      </c>
      <c r="E50" s="13">
        <v>1040144.7</v>
      </c>
      <c r="F50" s="13">
        <v>218448.7</v>
      </c>
    </row>
    <row r="51" spans="1:6" ht="72.75" customHeight="1">
      <c r="A51" s="23"/>
      <c r="B51" s="15" t="s">
        <v>126</v>
      </c>
      <c r="C51" s="14" t="s">
        <v>127</v>
      </c>
      <c r="D51" s="13">
        <f t="shared" ref="D51" si="6">E51+F51</f>
        <v>1206841.6000000001</v>
      </c>
      <c r="E51" s="13">
        <v>965473.3</v>
      </c>
      <c r="F51" s="13">
        <v>241368.3</v>
      </c>
    </row>
    <row r="52" spans="1:6" ht="66" customHeight="1">
      <c r="A52" s="23"/>
      <c r="B52" s="15" t="s">
        <v>48</v>
      </c>
      <c r="C52" s="14" t="s">
        <v>95</v>
      </c>
      <c r="D52" s="13">
        <f t="shared" si="5"/>
        <v>17566904.100000001</v>
      </c>
      <c r="E52" s="13">
        <v>14565175.5</v>
      </c>
      <c r="F52" s="13">
        <v>3001728.6</v>
      </c>
    </row>
    <row r="53" spans="1:6" ht="52.5" customHeight="1">
      <c r="A53" s="23"/>
      <c r="B53" s="15" t="s">
        <v>42</v>
      </c>
      <c r="C53" s="14" t="s">
        <v>110</v>
      </c>
      <c r="D53" s="13">
        <f t="shared" si="5"/>
        <v>1129224</v>
      </c>
      <c r="E53" s="13">
        <v>403728.6</v>
      </c>
      <c r="F53" s="13">
        <v>725495.4</v>
      </c>
    </row>
    <row r="54" spans="1:6" ht="50.25" customHeight="1">
      <c r="A54" s="23"/>
      <c r="B54" s="15" t="s">
        <v>49</v>
      </c>
      <c r="C54" s="14" t="s">
        <v>50</v>
      </c>
      <c r="D54" s="13">
        <f t="shared" si="5"/>
        <v>16136382</v>
      </c>
      <c r="E54" s="13">
        <v>12061528.5</v>
      </c>
      <c r="F54" s="13">
        <v>4074853.5</v>
      </c>
    </row>
    <row r="55" spans="1:6" ht="75.75" customHeight="1">
      <c r="A55" s="23"/>
      <c r="B55" s="15" t="s">
        <v>44</v>
      </c>
      <c r="C55" s="14" t="s">
        <v>43</v>
      </c>
      <c r="D55" s="13">
        <f t="shared" si="5"/>
        <v>243210.3</v>
      </c>
      <c r="E55" s="13">
        <v>163962</v>
      </c>
      <c r="F55" s="13">
        <v>79248.3</v>
      </c>
    </row>
    <row r="56" spans="1:6" ht="56.25" customHeight="1">
      <c r="A56" s="23"/>
      <c r="B56" s="15" t="s">
        <v>52</v>
      </c>
      <c r="C56" s="14" t="s">
        <v>51</v>
      </c>
      <c r="D56" s="13">
        <f t="shared" si="5"/>
        <v>1170688.7</v>
      </c>
      <c r="E56" s="13">
        <v>975573.9</v>
      </c>
      <c r="F56" s="13">
        <v>195114.8</v>
      </c>
    </row>
    <row r="57" spans="1:6" ht="52.5" customHeight="1">
      <c r="A57" s="23"/>
      <c r="B57" s="15" t="s">
        <v>45</v>
      </c>
      <c r="C57" s="14" t="s">
        <v>111</v>
      </c>
      <c r="D57" s="13">
        <f t="shared" si="5"/>
        <v>417753.4</v>
      </c>
      <c r="E57" s="13">
        <v>335062</v>
      </c>
      <c r="F57" s="13">
        <v>82691.399999999994</v>
      </c>
    </row>
    <row r="58" spans="1:6" ht="56.25" customHeight="1">
      <c r="A58" s="23"/>
      <c r="B58" s="15" t="s">
        <v>56</v>
      </c>
      <c r="C58" s="14" t="s">
        <v>55</v>
      </c>
      <c r="D58" s="13">
        <f t="shared" si="5"/>
        <v>12088104.800000001</v>
      </c>
      <c r="E58" s="13">
        <v>10025684</v>
      </c>
      <c r="F58" s="13">
        <v>2062420.8</v>
      </c>
    </row>
    <row r="59" spans="1:6" ht="54.75" customHeight="1">
      <c r="A59" s="23"/>
      <c r="B59" s="15" t="s">
        <v>47</v>
      </c>
      <c r="C59" s="14" t="s">
        <v>46</v>
      </c>
      <c r="D59" s="13">
        <f t="shared" si="5"/>
        <v>1400482.7</v>
      </c>
      <c r="E59" s="13">
        <v>588121.5</v>
      </c>
      <c r="F59" s="13">
        <v>812361.2</v>
      </c>
    </row>
    <row r="60" spans="1:6" ht="57" customHeight="1">
      <c r="A60" s="23"/>
      <c r="B60" s="15" t="s">
        <v>53</v>
      </c>
      <c r="C60" s="14" t="s">
        <v>54</v>
      </c>
      <c r="D60" s="13">
        <f t="shared" si="5"/>
        <v>17587657.199999999</v>
      </c>
      <c r="E60" s="13">
        <v>12952998</v>
      </c>
      <c r="F60" s="13">
        <v>4634659.2</v>
      </c>
    </row>
    <row r="61" spans="1:6" ht="54.75" customHeight="1">
      <c r="A61" s="16"/>
      <c r="B61" s="15" t="s">
        <v>121</v>
      </c>
      <c r="C61" s="14" t="s">
        <v>122</v>
      </c>
      <c r="D61" s="13">
        <f t="shared" ref="D61" si="7">E61+F61</f>
        <v>9376748.8000000007</v>
      </c>
      <c r="E61" s="13">
        <v>8876748.8000000007</v>
      </c>
      <c r="F61" s="13">
        <v>500000</v>
      </c>
    </row>
    <row r="62" spans="1:6" ht="42" customHeight="1">
      <c r="A62" s="27"/>
      <c r="B62" s="27"/>
      <c r="C62" s="18" t="s">
        <v>109</v>
      </c>
      <c r="D62" s="17">
        <f t="shared" ref="D62:D63" si="8">E62+F62</f>
        <v>3875064.9000000004</v>
      </c>
      <c r="E62" s="17">
        <f>E63</f>
        <v>3100051.9000000004</v>
      </c>
      <c r="F62" s="17">
        <f>F63</f>
        <v>775013</v>
      </c>
    </row>
    <row r="63" spans="1:6" ht="30.75" customHeight="1">
      <c r="A63" s="16" t="s">
        <v>61</v>
      </c>
      <c r="B63" s="6"/>
      <c r="C63" s="3" t="s">
        <v>62</v>
      </c>
      <c r="D63" s="17">
        <f t="shared" si="8"/>
        <v>3875064.9000000004</v>
      </c>
      <c r="E63" s="17">
        <f>E65+E66</f>
        <v>3100051.9000000004</v>
      </c>
      <c r="F63" s="17">
        <f>F65+F66</f>
        <v>775013</v>
      </c>
    </row>
    <row r="64" spans="1:6" ht="27" customHeight="1">
      <c r="A64" s="23"/>
      <c r="B64" s="7"/>
      <c r="C64" s="8" t="s">
        <v>11</v>
      </c>
      <c r="D64" s="9"/>
      <c r="E64" s="9"/>
      <c r="F64" s="9"/>
    </row>
    <row r="65" spans="1:6" ht="39.75" customHeight="1">
      <c r="A65" s="23"/>
      <c r="B65" s="7" t="s">
        <v>45</v>
      </c>
      <c r="C65" s="14" t="s">
        <v>63</v>
      </c>
      <c r="D65" s="13">
        <f>E65+F65</f>
        <v>870399.89999999991</v>
      </c>
      <c r="E65" s="13">
        <v>696310.2</v>
      </c>
      <c r="F65" s="13">
        <v>174089.7</v>
      </c>
    </row>
    <row r="66" spans="1:6" ht="85.5" customHeight="1">
      <c r="A66" s="23"/>
      <c r="B66" s="7" t="s">
        <v>14</v>
      </c>
      <c r="C66" s="14" t="s">
        <v>108</v>
      </c>
      <c r="D66" s="13">
        <f>E66+F66</f>
        <v>3004665</v>
      </c>
      <c r="E66" s="13">
        <v>2403741.7000000002</v>
      </c>
      <c r="F66" s="13">
        <v>600923.30000000005</v>
      </c>
    </row>
    <row r="67" spans="1:6" ht="36" customHeight="1">
      <c r="A67" s="27"/>
      <c r="B67" s="27"/>
      <c r="C67" s="18" t="s">
        <v>16</v>
      </c>
      <c r="D67" s="17">
        <f>E67+F67</f>
        <v>1404342.9000000001</v>
      </c>
      <c r="E67" s="17">
        <f>E68</f>
        <v>1182671.6000000001</v>
      </c>
      <c r="F67" s="17">
        <f>F68</f>
        <v>221671.3</v>
      </c>
    </row>
    <row r="68" spans="1:6" ht="48" customHeight="1">
      <c r="A68" s="16" t="s">
        <v>57</v>
      </c>
      <c r="B68" s="6"/>
      <c r="C68" s="3" t="s">
        <v>58</v>
      </c>
      <c r="D68" s="17">
        <f>E68+F68</f>
        <v>1404342.9000000001</v>
      </c>
      <c r="E68" s="17">
        <f>E70+E71</f>
        <v>1182671.6000000001</v>
      </c>
      <c r="F68" s="17">
        <f>F70+F71</f>
        <v>221671.3</v>
      </c>
    </row>
    <row r="69" spans="1:6" ht="27" customHeight="1">
      <c r="A69" s="23"/>
      <c r="B69" s="7"/>
      <c r="C69" s="8" t="s">
        <v>11</v>
      </c>
      <c r="D69" s="9"/>
      <c r="E69" s="9"/>
      <c r="F69" s="9"/>
    </row>
    <row r="70" spans="1:6" ht="45" customHeight="1">
      <c r="A70" s="23"/>
      <c r="B70" s="7" t="s">
        <v>7</v>
      </c>
      <c r="C70" s="14" t="s">
        <v>59</v>
      </c>
      <c r="D70" s="13">
        <f>E70+F70</f>
        <v>522415</v>
      </c>
      <c r="E70" s="13">
        <v>477129.3</v>
      </c>
      <c r="F70" s="13">
        <v>45285.7</v>
      </c>
    </row>
    <row r="71" spans="1:6" ht="57.75" customHeight="1">
      <c r="A71" s="23"/>
      <c r="B71" s="7" t="s">
        <v>14</v>
      </c>
      <c r="C71" s="14" t="s">
        <v>60</v>
      </c>
      <c r="D71" s="13">
        <f>E71+F71</f>
        <v>881927.9</v>
      </c>
      <c r="E71" s="13">
        <v>705542.3</v>
      </c>
      <c r="F71" s="13">
        <v>176385.6</v>
      </c>
    </row>
    <row r="72" spans="1:6" ht="36.75" customHeight="1">
      <c r="A72" s="27"/>
      <c r="B72" s="27"/>
      <c r="C72" s="18" t="s">
        <v>128</v>
      </c>
      <c r="D72" s="17">
        <f>E72+F72</f>
        <v>10674714.700000001</v>
      </c>
      <c r="E72" s="17">
        <f>E73+E77+E81</f>
        <v>8925216.8000000007</v>
      </c>
      <c r="F72" s="17">
        <f>F73+F77+F81</f>
        <v>1749497.9000000001</v>
      </c>
    </row>
    <row r="73" spans="1:6" ht="30.75" customHeight="1">
      <c r="A73" s="16" t="s">
        <v>85</v>
      </c>
      <c r="B73" s="6"/>
      <c r="C73" s="3" t="s">
        <v>91</v>
      </c>
      <c r="D73" s="17">
        <f>E73+F73</f>
        <v>7601610.4000000004</v>
      </c>
      <c r="E73" s="17">
        <f>E75+E76</f>
        <v>6081313.6000000006</v>
      </c>
      <c r="F73" s="17">
        <f>F75+F76</f>
        <v>1520296.8</v>
      </c>
    </row>
    <row r="74" spans="1:6" ht="27" customHeight="1">
      <c r="A74" s="23"/>
      <c r="B74" s="7"/>
      <c r="C74" s="8" t="s">
        <v>11</v>
      </c>
      <c r="D74" s="9"/>
      <c r="E74" s="9"/>
      <c r="F74" s="9"/>
    </row>
    <row r="75" spans="1:6" ht="62.25" customHeight="1">
      <c r="A75" s="23"/>
      <c r="B75" s="7" t="s">
        <v>17</v>
      </c>
      <c r="C75" s="14" t="s">
        <v>90</v>
      </c>
      <c r="D75" s="13">
        <f>E75+F75</f>
        <v>56610.399999999994</v>
      </c>
      <c r="E75" s="13">
        <v>45285.7</v>
      </c>
      <c r="F75" s="13">
        <v>11324.7</v>
      </c>
    </row>
    <row r="76" spans="1:6" ht="90" customHeight="1">
      <c r="A76" s="23"/>
      <c r="B76" s="7" t="s">
        <v>34</v>
      </c>
      <c r="C76" s="14" t="s">
        <v>102</v>
      </c>
      <c r="D76" s="13">
        <f>E76+F76</f>
        <v>7545000</v>
      </c>
      <c r="E76" s="13">
        <v>6036027.9000000004</v>
      </c>
      <c r="F76" s="13">
        <v>1508972.1</v>
      </c>
    </row>
    <row r="77" spans="1:6" ht="30.75" customHeight="1">
      <c r="A77" s="16" t="s">
        <v>28</v>
      </c>
      <c r="B77" s="6"/>
      <c r="C77" s="3" t="s">
        <v>29</v>
      </c>
      <c r="D77" s="17">
        <f>E77+F77</f>
        <v>2251054.5</v>
      </c>
      <c r="E77" s="17">
        <f>E79+E80</f>
        <v>2187236.2000000002</v>
      </c>
      <c r="F77" s="17">
        <f>F79+F80</f>
        <v>63818.299999999996</v>
      </c>
    </row>
    <row r="78" spans="1:6" ht="27" customHeight="1">
      <c r="A78" s="23"/>
      <c r="B78" s="7"/>
      <c r="C78" s="8" t="s">
        <v>11</v>
      </c>
      <c r="D78" s="9"/>
      <c r="E78" s="9"/>
      <c r="F78" s="9"/>
    </row>
    <row r="79" spans="1:6" ht="72.75" customHeight="1">
      <c r="A79" s="23"/>
      <c r="B79" s="15" t="s">
        <v>7</v>
      </c>
      <c r="C79" s="14" t="s">
        <v>30</v>
      </c>
      <c r="D79" s="13">
        <f>E79+F79</f>
        <v>731597.7</v>
      </c>
      <c r="E79" s="13">
        <v>672643.6</v>
      </c>
      <c r="F79" s="13">
        <v>58954.1</v>
      </c>
    </row>
    <row r="80" spans="1:6" ht="84.75" customHeight="1">
      <c r="A80" s="23"/>
      <c r="B80" s="15" t="s">
        <v>34</v>
      </c>
      <c r="C80" s="14" t="s">
        <v>31</v>
      </c>
      <c r="D80" s="13">
        <f>E80+F80</f>
        <v>1519456.8</v>
      </c>
      <c r="E80" s="13">
        <v>1514592.6</v>
      </c>
      <c r="F80" s="13">
        <v>4864.2</v>
      </c>
    </row>
    <row r="81" spans="1:6" ht="42.75" customHeight="1">
      <c r="A81" s="16" t="s">
        <v>32</v>
      </c>
      <c r="B81" s="6"/>
      <c r="C81" s="3" t="s">
        <v>33</v>
      </c>
      <c r="D81" s="17">
        <f>E81+F81</f>
        <v>822049.8</v>
      </c>
      <c r="E81" s="17">
        <f>E83+E84+E85</f>
        <v>656667</v>
      </c>
      <c r="F81" s="17">
        <f>F83+F84+F85</f>
        <v>165382.79999999999</v>
      </c>
    </row>
    <row r="82" spans="1:6" ht="27" customHeight="1">
      <c r="A82" s="23"/>
      <c r="B82" s="7"/>
      <c r="C82" s="8" t="s">
        <v>11</v>
      </c>
      <c r="D82" s="9"/>
      <c r="E82" s="9"/>
      <c r="F82" s="9"/>
    </row>
    <row r="83" spans="1:6" ht="70.5" customHeight="1">
      <c r="A83" s="23"/>
      <c r="B83" s="15" t="s">
        <v>7</v>
      </c>
      <c r="C83" s="14" t="s">
        <v>116</v>
      </c>
      <c r="D83" s="13">
        <f>E83+F83</f>
        <v>350222.4</v>
      </c>
      <c r="E83" s="13">
        <v>291852</v>
      </c>
      <c r="F83" s="13">
        <v>58370.400000000001</v>
      </c>
    </row>
    <row r="84" spans="1:6" ht="63.75" customHeight="1">
      <c r="A84" s="23"/>
      <c r="B84" s="15" t="s">
        <v>13</v>
      </c>
      <c r="C84" s="14" t="s">
        <v>117</v>
      </c>
      <c r="D84" s="13">
        <f>E84+F84</f>
        <v>131333.4</v>
      </c>
      <c r="E84" s="13">
        <v>121605</v>
      </c>
      <c r="F84" s="13">
        <v>9728.4</v>
      </c>
    </row>
    <row r="85" spans="1:6" ht="90.75" customHeight="1">
      <c r="A85" s="23"/>
      <c r="B85" s="15" t="s">
        <v>20</v>
      </c>
      <c r="C85" s="14" t="s">
        <v>118</v>
      </c>
      <c r="D85" s="13">
        <f>E85+F85</f>
        <v>340494</v>
      </c>
      <c r="E85" s="13">
        <v>243210</v>
      </c>
      <c r="F85" s="13">
        <v>97284</v>
      </c>
    </row>
    <row r="86" spans="1:6" ht="53.25" customHeight="1">
      <c r="A86" s="27"/>
      <c r="B86" s="27"/>
      <c r="C86" s="18" t="s">
        <v>87</v>
      </c>
      <c r="D86" s="17">
        <f t="shared" si="5"/>
        <v>13230000</v>
      </c>
      <c r="E86" s="17">
        <f>E87</f>
        <v>13230000</v>
      </c>
      <c r="F86" s="17">
        <f>F87</f>
        <v>0</v>
      </c>
    </row>
    <row r="87" spans="1:6" ht="30.75" customHeight="1">
      <c r="A87" s="16" t="s">
        <v>88</v>
      </c>
      <c r="B87" s="6"/>
      <c r="C87" s="3" t="s">
        <v>89</v>
      </c>
      <c r="D87" s="17">
        <f t="shared" si="5"/>
        <v>13230000</v>
      </c>
      <c r="E87" s="17">
        <f>E89</f>
        <v>13230000</v>
      </c>
      <c r="F87" s="17">
        <f>F89</f>
        <v>0</v>
      </c>
    </row>
    <row r="88" spans="1:6" ht="27" customHeight="1">
      <c r="A88" s="23"/>
      <c r="B88" s="15"/>
      <c r="C88" s="8" t="s">
        <v>11</v>
      </c>
      <c r="D88" s="9"/>
      <c r="E88" s="9"/>
      <c r="F88" s="9"/>
    </row>
    <row r="89" spans="1:6" ht="69.75" customHeight="1">
      <c r="A89" s="23"/>
      <c r="B89" s="15" t="s">
        <v>76</v>
      </c>
      <c r="C89" s="14" t="s">
        <v>100</v>
      </c>
      <c r="D89" s="13">
        <f>E89+F89</f>
        <v>13230000</v>
      </c>
      <c r="E89" s="13">
        <v>13230000</v>
      </c>
      <c r="F89" s="13">
        <v>0</v>
      </c>
    </row>
    <row r="90" spans="1:6" ht="40.5" customHeight="1">
      <c r="A90" s="27"/>
      <c r="B90" s="27"/>
      <c r="C90" s="18" t="s">
        <v>81</v>
      </c>
      <c r="D90" s="17">
        <f>E90+F90</f>
        <v>4979189.6999999993</v>
      </c>
      <c r="E90" s="17">
        <f>E91</f>
        <v>4041955.5999999996</v>
      </c>
      <c r="F90" s="17">
        <f>F91</f>
        <v>937234.10000000009</v>
      </c>
    </row>
    <row r="91" spans="1:6" ht="30.75" customHeight="1">
      <c r="A91" s="16" t="s">
        <v>86</v>
      </c>
      <c r="B91" s="6"/>
      <c r="C91" s="3" t="s">
        <v>79</v>
      </c>
      <c r="D91" s="17">
        <f>E91+F91</f>
        <v>4979189.6999999993</v>
      </c>
      <c r="E91" s="17">
        <f>E93+E94+E95</f>
        <v>4041955.5999999996</v>
      </c>
      <c r="F91" s="17">
        <f>F93+F94+F95</f>
        <v>937234.10000000009</v>
      </c>
    </row>
    <row r="92" spans="1:6" ht="33" customHeight="1">
      <c r="A92" s="23"/>
      <c r="B92" s="15"/>
      <c r="C92" s="8" t="s">
        <v>11</v>
      </c>
      <c r="D92" s="9"/>
      <c r="E92" s="9"/>
      <c r="F92" s="9"/>
    </row>
    <row r="93" spans="1:6" ht="51.75" customHeight="1">
      <c r="A93" s="23"/>
      <c r="B93" s="15" t="s">
        <v>7</v>
      </c>
      <c r="C93" s="14" t="s">
        <v>80</v>
      </c>
      <c r="D93" s="13">
        <f>E93+F93</f>
        <v>1083111.3999999999</v>
      </c>
      <c r="E93" s="13">
        <v>797485.6</v>
      </c>
      <c r="F93" s="13">
        <v>285625.8</v>
      </c>
    </row>
    <row r="94" spans="1:6" ht="66.75" customHeight="1">
      <c r="A94" s="23"/>
      <c r="B94" s="15" t="s">
        <v>12</v>
      </c>
      <c r="C94" s="14" t="s">
        <v>97</v>
      </c>
      <c r="D94" s="13">
        <f>E94+F94</f>
        <v>2346052.2999999998</v>
      </c>
      <c r="E94" s="13">
        <v>1955213.8</v>
      </c>
      <c r="F94" s="13">
        <v>390838.5</v>
      </c>
    </row>
    <row r="95" spans="1:6" ht="77.25" customHeight="1">
      <c r="A95" s="23"/>
      <c r="B95" s="15" t="s">
        <v>14</v>
      </c>
      <c r="C95" s="14" t="s">
        <v>96</v>
      </c>
      <c r="D95" s="13">
        <f>E95+F95</f>
        <v>1550026</v>
      </c>
      <c r="E95" s="13">
        <v>1289256.2</v>
      </c>
      <c r="F95" s="13">
        <v>260769.8</v>
      </c>
    </row>
  </sheetData>
  <mergeCells count="29">
    <mergeCell ref="A40:A44"/>
    <mergeCell ref="A78:A80"/>
    <mergeCell ref="A17:A19"/>
    <mergeCell ref="A72:B72"/>
    <mergeCell ref="A74:A76"/>
    <mergeCell ref="A26:A28"/>
    <mergeCell ref="A90:B90"/>
    <mergeCell ref="A86:B86"/>
    <mergeCell ref="A62:B62"/>
    <mergeCell ref="A92:A95"/>
    <mergeCell ref="A64:A66"/>
    <mergeCell ref="A88:A89"/>
    <mergeCell ref="A82:A85"/>
    <mergeCell ref="E2:F2"/>
    <mergeCell ref="E3:F3"/>
    <mergeCell ref="A5:F5"/>
    <mergeCell ref="E6:F6"/>
    <mergeCell ref="A69:A71"/>
    <mergeCell ref="A7:B7"/>
    <mergeCell ref="D7:D8"/>
    <mergeCell ref="C7:C8"/>
    <mergeCell ref="E7:F7"/>
    <mergeCell ref="A67:B67"/>
    <mergeCell ref="A15:B15"/>
    <mergeCell ref="A10:B10"/>
    <mergeCell ref="A12:A14"/>
    <mergeCell ref="A21:A24"/>
    <mergeCell ref="A47:A60"/>
    <mergeCell ref="A30:A37"/>
  </mergeCells>
  <printOptions horizontalCentered="1"/>
  <pageMargins left="0" right="0" top="0.43307086614173201" bottom="0.511811023622047" header="0.35433070866141703" footer="0.31496062992126"/>
  <pageSetup paperSize="9" scale="62" firstPageNumber="264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 N 4</vt:lpstr>
      <vt:lpstr>'Հավելված N 1, աղ N 4'!Print_Area</vt:lpstr>
      <vt:lpstr>'Հավելված N 1, աղ N 4'!Print_Titles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Anahit Badalyan</cp:lastModifiedBy>
  <cp:lastPrinted>2019-07-22T07:47:34Z</cp:lastPrinted>
  <dcterms:created xsi:type="dcterms:W3CDTF">2007-03-02T10:56:04Z</dcterms:created>
  <dcterms:modified xsi:type="dcterms:W3CDTF">2019-07-22T07:47:37Z</dcterms:modified>
</cp:coreProperties>
</file>