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565"/>
  </bookViews>
  <sheets>
    <sheet name="Vark" sheetId="1" r:id="rId1"/>
  </sheets>
  <definedNames>
    <definedName name="_xlnm.Print_Titles" localSheetId="0">Vark!$6:$8</definedName>
    <definedName name="Z_5D75B506_2B2F_48C0_AA3D_DB2CD28E40C4_.wvu.PrintTitles" localSheetId="0" hidden="1">Vark!$6:$8</definedName>
    <definedName name="Z_62CC5696_C59E_4329_AFBD_2F2C96CC77CC_.wvu.PrintTitles" localSheetId="0" hidden="1">Vark!$6:$8</definedName>
    <definedName name="Z_D95FE460_1BA1_43DD_B249_243747BE3A4D_.wvu.PrintTitles" localSheetId="0" hidden="1">Vark!$6:$8</definedName>
    <definedName name="Z_DA5860A4_651C_469C_9CDA_1744A212D704_.wvu.PrintTitles" localSheetId="0" hidden="1">Vark!$6:$8</definedName>
  </definedNames>
  <calcPr calcId="144525"/>
  <customWorkbookViews>
    <customWorkbookView name="Anahit Badalyan - Personal View" guid="{D95FE460-1BA1-43DD-B249-243747BE3A4D}" mergeInterval="0" personalView="1" maximized="1" windowWidth="1916" windowHeight="855" activeSheetId="1"/>
    <customWorkbookView name="Marine Gochumyan - Personal View" guid="{62CC5696-C59E-4329-AFBD-2F2C96CC77CC}" mergeInterval="0" personalView="1" maximized="1" windowWidth="1436" windowHeight="645" activeSheetId="1"/>
    <customWorkbookView name="Verzhine Nersesyan - Personal View" guid="{DA5860A4-651C-469C-9CDA-1744A212D704}" mergeInterval="0" personalView="1" maximized="1" xWindow="-8" yWindow="-8" windowWidth="1936" windowHeight="1056" activeSheetId="1"/>
    <customWorkbookView name="Anna Ohanyan - Personal View" guid="{5D75B506-2B2F-48C0-AA3D-DB2CD28E40C4}" mergeInterval="0" personalView="1" maximized="1" windowWidth="1436" windowHeight="684" activeSheetId="1"/>
    <customWorkbookView name="User - Personal View" guid="{72810794-672F-4697-829A-F4B63F0DAF51}" mergeInterval="0" personalView="1" maximized="1" xWindow="-8" yWindow="-8" windowWidth="1936" windowHeight="1056" activeSheetId="1"/>
    <customWorkbookView name="Evelina Grigoryan - Personal View" guid="{655DBD37-03EC-412C-B9F0-5F10F2966341}" mergeInterval="0" personalView="1" maximized="1" xWindow="-8" yWindow="-8" windowWidth="1936" windowHeight="1056" activeSheetId="1"/>
    <customWorkbookView name="Arpenik Sahradyan - Personal View" guid="{909A9556-9201-4464-8B77-7A8210D7B766}" mergeInterval="0" personalView="1" maximized="1" xWindow="-8" yWindow="-8" windowWidth="1936" windowHeight="1056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06" i="1" l="1"/>
  <c r="J806" i="1"/>
  <c r="G806" i="1"/>
  <c r="D806" i="1"/>
  <c r="O805" i="1"/>
  <c r="O803" i="1" s="1"/>
  <c r="N805" i="1"/>
  <c r="N803" i="1" s="1"/>
  <c r="N801" i="1" s="1"/>
  <c r="L805" i="1"/>
  <c r="L803" i="1" s="1"/>
  <c r="L801" i="1" s="1"/>
  <c r="K805" i="1"/>
  <c r="I805" i="1"/>
  <c r="I803" i="1" s="1"/>
  <c r="I801" i="1" s="1"/>
  <c r="H805" i="1"/>
  <c r="F805" i="1"/>
  <c r="F803" i="1" s="1"/>
  <c r="F801" i="1" s="1"/>
  <c r="E805" i="1"/>
  <c r="E803" i="1" s="1"/>
  <c r="E801" i="1" s="1"/>
  <c r="M800" i="1"/>
  <c r="J800" i="1"/>
  <c r="G800" i="1"/>
  <c r="D800" i="1"/>
  <c r="O799" i="1"/>
  <c r="O797" i="1" s="1"/>
  <c r="O795" i="1" s="1"/>
  <c r="N799" i="1"/>
  <c r="N797" i="1" s="1"/>
  <c r="L799" i="1"/>
  <c r="L797" i="1" s="1"/>
  <c r="L795" i="1" s="1"/>
  <c r="K799" i="1"/>
  <c r="I799" i="1"/>
  <c r="I797" i="1" s="1"/>
  <c r="I795" i="1" s="1"/>
  <c r="H799" i="1"/>
  <c r="F799" i="1"/>
  <c r="F797" i="1" s="1"/>
  <c r="F795" i="1" s="1"/>
  <c r="E799" i="1"/>
  <c r="E797" i="1" s="1"/>
  <c r="E795" i="1" s="1"/>
  <c r="M791" i="1"/>
  <c r="J791" i="1"/>
  <c r="G791" i="1"/>
  <c r="D791" i="1"/>
  <c r="K790" i="1"/>
  <c r="K788" i="1" s="1"/>
  <c r="G790" i="1"/>
  <c r="D790" i="1"/>
  <c r="M789" i="1"/>
  <c r="J789" i="1"/>
  <c r="G789" i="1"/>
  <c r="D789" i="1"/>
  <c r="O788" i="1"/>
  <c r="O784" i="1" s="1"/>
  <c r="O786" i="1" s="1"/>
  <c r="L788" i="1"/>
  <c r="L784" i="1" s="1"/>
  <c r="L786" i="1" s="1"/>
  <c r="I788" i="1"/>
  <c r="I784" i="1" s="1"/>
  <c r="I786" i="1" s="1"/>
  <c r="H788" i="1"/>
  <c r="F788" i="1"/>
  <c r="F784" i="1" s="1"/>
  <c r="F786" i="1" s="1"/>
  <c r="E788" i="1"/>
  <c r="H784" i="1"/>
  <c r="M783" i="1"/>
  <c r="J783" i="1"/>
  <c r="G783" i="1"/>
  <c r="D783" i="1"/>
  <c r="O782" i="1"/>
  <c r="O780" i="1" s="1"/>
  <c r="O778" i="1" s="1"/>
  <c r="N782" i="1"/>
  <c r="L782" i="1"/>
  <c r="L780" i="1" s="1"/>
  <c r="L778" i="1" s="1"/>
  <c r="K782" i="1"/>
  <c r="I782" i="1"/>
  <c r="H782" i="1"/>
  <c r="F782" i="1"/>
  <c r="F780" i="1" s="1"/>
  <c r="F778" i="1" s="1"/>
  <c r="E782" i="1"/>
  <c r="E780" i="1" s="1"/>
  <c r="E778" i="1" s="1"/>
  <c r="I780" i="1"/>
  <c r="I778" i="1" s="1"/>
  <c r="M777" i="1"/>
  <c r="J777" i="1"/>
  <c r="G777" i="1"/>
  <c r="D777" i="1"/>
  <c r="O776" i="1"/>
  <c r="O774" i="1" s="1"/>
  <c r="N776" i="1"/>
  <c r="L776" i="1"/>
  <c r="L774" i="1" s="1"/>
  <c r="L772" i="1" s="1"/>
  <c r="K776" i="1"/>
  <c r="I776" i="1"/>
  <c r="H776" i="1"/>
  <c r="F776" i="1"/>
  <c r="F774" i="1" s="1"/>
  <c r="F772" i="1" s="1"/>
  <c r="E776" i="1"/>
  <c r="E774" i="1" s="1"/>
  <c r="E772" i="1" s="1"/>
  <c r="I774" i="1"/>
  <c r="I772" i="1" s="1"/>
  <c r="M771" i="1"/>
  <c r="J771" i="1"/>
  <c r="G771" i="1"/>
  <c r="D771" i="1"/>
  <c r="O770" i="1"/>
  <c r="O768" i="1" s="1"/>
  <c r="O766" i="1" s="1"/>
  <c r="N770" i="1"/>
  <c r="L770" i="1"/>
  <c r="L768" i="1" s="1"/>
  <c r="L766" i="1" s="1"/>
  <c r="K770" i="1"/>
  <c r="I770" i="1"/>
  <c r="H770" i="1"/>
  <c r="F770" i="1"/>
  <c r="F768" i="1" s="1"/>
  <c r="F766" i="1" s="1"/>
  <c r="E770" i="1"/>
  <c r="E768" i="1" s="1"/>
  <c r="E766" i="1" s="1"/>
  <c r="I768" i="1"/>
  <c r="I766" i="1" s="1"/>
  <c r="M765" i="1"/>
  <c r="J765" i="1"/>
  <c r="G765" i="1"/>
  <c r="D765" i="1"/>
  <c r="O764" i="1"/>
  <c r="O762" i="1" s="1"/>
  <c r="O760" i="1" s="1"/>
  <c r="N764" i="1"/>
  <c r="L764" i="1"/>
  <c r="L762" i="1" s="1"/>
  <c r="L760" i="1" s="1"/>
  <c r="K764" i="1"/>
  <c r="I764" i="1"/>
  <c r="H764" i="1"/>
  <c r="F764" i="1"/>
  <c r="F762" i="1" s="1"/>
  <c r="F760" i="1" s="1"/>
  <c r="E764" i="1"/>
  <c r="E762" i="1" s="1"/>
  <c r="E760" i="1" s="1"/>
  <c r="I762" i="1"/>
  <c r="I760" i="1" s="1"/>
  <c r="M759" i="1"/>
  <c r="J759" i="1"/>
  <c r="G759" i="1"/>
  <c r="D759" i="1"/>
  <c r="O758" i="1"/>
  <c r="O756" i="1" s="1"/>
  <c r="N758" i="1"/>
  <c r="L758" i="1"/>
  <c r="L756" i="1" s="1"/>
  <c r="L754" i="1" s="1"/>
  <c r="K758" i="1"/>
  <c r="I758" i="1"/>
  <c r="H758" i="1"/>
  <c r="F758" i="1"/>
  <c r="F756" i="1" s="1"/>
  <c r="F754" i="1" s="1"/>
  <c r="E758" i="1"/>
  <c r="E756" i="1" s="1"/>
  <c r="E754" i="1" s="1"/>
  <c r="I756" i="1"/>
  <c r="I754" i="1" s="1"/>
  <c r="M753" i="1"/>
  <c r="J753" i="1"/>
  <c r="G753" i="1"/>
  <c r="D753" i="1"/>
  <c r="M752" i="1"/>
  <c r="J752" i="1"/>
  <c r="G752" i="1"/>
  <c r="D752" i="1"/>
  <c r="M751" i="1"/>
  <c r="J751" i="1"/>
  <c r="G751" i="1"/>
  <c r="D751" i="1"/>
  <c r="O750" i="1"/>
  <c r="O746" i="1" s="1"/>
  <c r="O748" i="1" s="1"/>
  <c r="N750" i="1"/>
  <c r="L750" i="1"/>
  <c r="L746" i="1" s="1"/>
  <c r="L748" i="1" s="1"/>
  <c r="K750" i="1"/>
  <c r="I750" i="1"/>
  <c r="H750" i="1"/>
  <c r="F750" i="1"/>
  <c r="F746" i="1" s="1"/>
  <c r="F748" i="1" s="1"/>
  <c r="E750" i="1"/>
  <c r="E746" i="1" s="1"/>
  <c r="I746" i="1"/>
  <c r="I748" i="1" s="1"/>
  <c r="M745" i="1"/>
  <c r="J745" i="1"/>
  <c r="G745" i="1"/>
  <c r="D745" i="1"/>
  <c r="O744" i="1"/>
  <c r="O742" i="1" s="1"/>
  <c r="O740" i="1" s="1"/>
  <c r="N744" i="1"/>
  <c r="N742" i="1" s="1"/>
  <c r="L744" i="1"/>
  <c r="L742" i="1" s="1"/>
  <c r="L740" i="1" s="1"/>
  <c r="K744" i="1"/>
  <c r="K742" i="1" s="1"/>
  <c r="K740" i="1" s="1"/>
  <c r="I744" i="1"/>
  <c r="I742" i="1" s="1"/>
  <c r="H744" i="1"/>
  <c r="F744" i="1"/>
  <c r="F742" i="1" s="1"/>
  <c r="F740" i="1" s="1"/>
  <c r="E744" i="1"/>
  <c r="M739" i="1"/>
  <c r="J739" i="1"/>
  <c r="G739" i="1"/>
  <c r="D739" i="1"/>
  <c r="M738" i="1"/>
  <c r="J738" i="1"/>
  <c r="G738" i="1"/>
  <c r="D738" i="1"/>
  <c r="M737" i="1"/>
  <c r="J737" i="1"/>
  <c r="G737" i="1"/>
  <c r="D737" i="1"/>
  <c r="M736" i="1"/>
  <c r="J736" i="1"/>
  <c r="G736" i="1"/>
  <c r="D736" i="1"/>
  <c r="M735" i="1"/>
  <c r="J735" i="1"/>
  <c r="G735" i="1"/>
  <c r="D735" i="1"/>
  <c r="M734" i="1"/>
  <c r="J734" i="1"/>
  <c r="G734" i="1"/>
  <c r="D734" i="1"/>
  <c r="M733" i="1"/>
  <c r="J733" i="1"/>
  <c r="G733" i="1"/>
  <c r="D733" i="1"/>
  <c r="M732" i="1"/>
  <c r="J732" i="1"/>
  <c r="G732" i="1"/>
  <c r="D732" i="1"/>
  <c r="M731" i="1"/>
  <c r="J731" i="1"/>
  <c r="G731" i="1"/>
  <c r="D731" i="1"/>
  <c r="M730" i="1"/>
  <c r="J730" i="1"/>
  <c r="G730" i="1"/>
  <c r="D730" i="1"/>
  <c r="M729" i="1"/>
  <c r="J729" i="1"/>
  <c r="G729" i="1"/>
  <c r="D729" i="1"/>
  <c r="M728" i="1"/>
  <c r="J728" i="1"/>
  <c r="G728" i="1"/>
  <c r="D728" i="1"/>
  <c r="M727" i="1"/>
  <c r="J727" i="1"/>
  <c r="G727" i="1"/>
  <c r="D727" i="1"/>
  <c r="M726" i="1"/>
  <c r="J726" i="1"/>
  <c r="G726" i="1"/>
  <c r="D726" i="1"/>
  <c r="M725" i="1"/>
  <c r="J725" i="1"/>
  <c r="G725" i="1"/>
  <c r="D725" i="1"/>
  <c r="M724" i="1"/>
  <c r="J724" i="1"/>
  <c r="G724" i="1"/>
  <c r="D724" i="1"/>
  <c r="M723" i="1"/>
  <c r="J723" i="1"/>
  <c r="G723" i="1"/>
  <c r="D723" i="1"/>
  <c r="M722" i="1"/>
  <c r="J722" i="1"/>
  <c r="G722" i="1"/>
  <c r="D722" i="1"/>
  <c r="M721" i="1"/>
  <c r="J721" i="1"/>
  <c r="G721" i="1"/>
  <c r="D721" i="1"/>
  <c r="O720" i="1"/>
  <c r="O716" i="1" s="1"/>
  <c r="N720" i="1"/>
  <c r="L720" i="1"/>
  <c r="L716" i="1" s="1"/>
  <c r="L718" i="1" s="1"/>
  <c r="K720" i="1"/>
  <c r="I720" i="1"/>
  <c r="I716" i="1" s="1"/>
  <c r="I718" i="1" s="1"/>
  <c r="H720" i="1"/>
  <c r="F720" i="1"/>
  <c r="F716" i="1" s="1"/>
  <c r="F718" i="1" s="1"/>
  <c r="E720" i="1"/>
  <c r="E716" i="1" s="1"/>
  <c r="O718" i="1"/>
  <c r="M715" i="1"/>
  <c r="J715" i="1"/>
  <c r="G715" i="1"/>
  <c r="D715" i="1"/>
  <c r="M714" i="1"/>
  <c r="J714" i="1"/>
  <c r="G714" i="1"/>
  <c r="D714" i="1"/>
  <c r="M713" i="1"/>
  <c r="J713" i="1"/>
  <c r="G713" i="1"/>
  <c r="D713" i="1"/>
  <c r="M712" i="1"/>
  <c r="J712" i="1"/>
  <c r="G712" i="1"/>
  <c r="D712" i="1"/>
  <c r="M711" i="1"/>
  <c r="J711" i="1"/>
  <c r="G711" i="1"/>
  <c r="D711" i="1"/>
  <c r="M710" i="1"/>
  <c r="J710" i="1"/>
  <c r="G710" i="1"/>
  <c r="D710" i="1"/>
  <c r="M709" i="1"/>
  <c r="J709" i="1"/>
  <c r="G709" i="1"/>
  <c r="D709" i="1"/>
  <c r="M708" i="1"/>
  <c r="J708" i="1"/>
  <c r="G708" i="1"/>
  <c r="D708" i="1"/>
  <c r="M707" i="1"/>
  <c r="J707" i="1"/>
  <c r="G707" i="1"/>
  <c r="D707" i="1"/>
  <c r="O706" i="1"/>
  <c r="O702" i="1" s="1"/>
  <c r="O704" i="1" s="1"/>
  <c r="N706" i="1"/>
  <c r="L706" i="1"/>
  <c r="L702" i="1" s="1"/>
  <c r="L704" i="1" s="1"/>
  <c r="K706" i="1"/>
  <c r="K702" i="1" s="1"/>
  <c r="I706" i="1"/>
  <c r="I702" i="1" s="1"/>
  <c r="H706" i="1"/>
  <c r="F706" i="1"/>
  <c r="F702" i="1" s="1"/>
  <c r="F704" i="1" s="1"/>
  <c r="E706" i="1"/>
  <c r="M701" i="1"/>
  <c r="J701" i="1"/>
  <c r="G701" i="1"/>
  <c r="D701" i="1"/>
  <c r="O700" i="1"/>
  <c r="N700" i="1"/>
  <c r="L700" i="1"/>
  <c r="L698" i="1" s="1"/>
  <c r="L696" i="1" s="1"/>
  <c r="K700" i="1"/>
  <c r="I700" i="1"/>
  <c r="I698" i="1" s="1"/>
  <c r="I696" i="1" s="1"/>
  <c r="H700" i="1"/>
  <c r="H698" i="1" s="1"/>
  <c r="H696" i="1" s="1"/>
  <c r="F700" i="1"/>
  <c r="F698" i="1" s="1"/>
  <c r="F696" i="1" s="1"/>
  <c r="E700" i="1"/>
  <c r="E698" i="1" s="1"/>
  <c r="O698" i="1"/>
  <c r="O696" i="1" s="1"/>
  <c r="K698" i="1"/>
  <c r="K696" i="1" s="1"/>
  <c r="M695" i="1"/>
  <c r="J695" i="1"/>
  <c r="G695" i="1"/>
  <c r="D695" i="1"/>
  <c r="O694" i="1"/>
  <c r="O690" i="1" s="1"/>
  <c r="O692" i="1" s="1"/>
  <c r="N694" i="1"/>
  <c r="L694" i="1"/>
  <c r="L690" i="1" s="1"/>
  <c r="L692" i="1" s="1"/>
  <c r="K694" i="1"/>
  <c r="I694" i="1"/>
  <c r="I690" i="1" s="1"/>
  <c r="I692" i="1" s="1"/>
  <c r="H694" i="1"/>
  <c r="F694" i="1"/>
  <c r="F690" i="1" s="1"/>
  <c r="F692" i="1" s="1"/>
  <c r="E694" i="1"/>
  <c r="M689" i="1"/>
  <c r="J689" i="1"/>
  <c r="G689" i="1"/>
  <c r="D689" i="1"/>
  <c r="M688" i="1"/>
  <c r="J688" i="1"/>
  <c r="G688" i="1"/>
  <c r="D688" i="1"/>
  <c r="M687" i="1"/>
  <c r="J687" i="1"/>
  <c r="G687" i="1"/>
  <c r="D687" i="1"/>
  <c r="M686" i="1"/>
  <c r="J686" i="1"/>
  <c r="G686" i="1"/>
  <c r="D686" i="1"/>
  <c r="M685" i="1"/>
  <c r="J685" i="1"/>
  <c r="G685" i="1"/>
  <c r="D685" i="1"/>
  <c r="M684" i="1"/>
  <c r="J684" i="1"/>
  <c r="G684" i="1"/>
  <c r="D684" i="1"/>
  <c r="M683" i="1"/>
  <c r="J683" i="1"/>
  <c r="G683" i="1"/>
  <c r="D683" i="1"/>
  <c r="M682" i="1"/>
  <c r="J682" i="1"/>
  <c r="G682" i="1"/>
  <c r="D682" i="1"/>
  <c r="M681" i="1"/>
  <c r="J681" i="1"/>
  <c r="G681" i="1"/>
  <c r="D681" i="1"/>
  <c r="M680" i="1"/>
  <c r="J680" i="1"/>
  <c r="G680" i="1"/>
  <c r="D680" i="1"/>
  <c r="M679" i="1"/>
  <c r="J679" i="1"/>
  <c r="G679" i="1"/>
  <c r="D679" i="1"/>
  <c r="M678" i="1"/>
  <c r="J678" i="1"/>
  <c r="G678" i="1"/>
  <c r="D678" i="1"/>
  <c r="M677" i="1"/>
  <c r="J677" i="1"/>
  <c r="G677" i="1"/>
  <c r="D677" i="1"/>
  <c r="M676" i="1"/>
  <c r="J676" i="1"/>
  <c r="G676" i="1"/>
  <c r="D676" i="1"/>
  <c r="O675" i="1"/>
  <c r="O671" i="1" s="1"/>
  <c r="O673" i="1" s="1"/>
  <c r="N675" i="1"/>
  <c r="N671" i="1" s="1"/>
  <c r="L675" i="1"/>
  <c r="L671" i="1" s="1"/>
  <c r="L673" i="1" s="1"/>
  <c r="K675" i="1"/>
  <c r="I675" i="1"/>
  <c r="I671" i="1" s="1"/>
  <c r="I673" i="1" s="1"/>
  <c r="H675" i="1"/>
  <c r="F675" i="1"/>
  <c r="F671" i="1" s="1"/>
  <c r="F673" i="1" s="1"/>
  <c r="E675" i="1"/>
  <c r="E671" i="1" s="1"/>
  <c r="M670" i="1"/>
  <c r="J670" i="1"/>
  <c r="G670" i="1"/>
  <c r="D670" i="1"/>
  <c r="M669" i="1"/>
  <c r="J669" i="1"/>
  <c r="G669" i="1"/>
  <c r="D669" i="1"/>
  <c r="M668" i="1"/>
  <c r="J668" i="1"/>
  <c r="G668" i="1"/>
  <c r="D668" i="1"/>
  <c r="M667" i="1"/>
  <c r="J667" i="1"/>
  <c r="G667" i="1"/>
  <c r="D667" i="1"/>
  <c r="M666" i="1"/>
  <c r="J666" i="1"/>
  <c r="G666" i="1"/>
  <c r="D666" i="1"/>
  <c r="M665" i="1"/>
  <c r="J665" i="1"/>
  <c r="G665" i="1"/>
  <c r="D665" i="1"/>
  <c r="M664" i="1"/>
  <c r="J664" i="1"/>
  <c r="G664" i="1"/>
  <c r="D664" i="1"/>
  <c r="M663" i="1"/>
  <c r="J663" i="1"/>
  <c r="G663" i="1"/>
  <c r="D663" i="1"/>
  <c r="M662" i="1"/>
  <c r="J662" i="1"/>
  <c r="G662" i="1"/>
  <c r="D662" i="1"/>
  <c r="M661" i="1"/>
  <c r="J661" i="1"/>
  <c r="G661" i="1"/>
  <c r="D661" i="1"/>
  <c r="M660" i="1"/>
  <c r="J660" i="1"/>
  <c r="G660" i="1"/>
  <c r="D660" i="1"/>
  <c r="M659" i="1"/>
  <c r="J659" i="1"/>
  <c r="G659" i="1"/>
  <c r="D659" i="1"/>
  <c r="M658" i="1"/>
  <c r="J658" i="1"/>
  <c r="G658" i="1"/>
  <c r="D658" i="1"/>
  <c r="M657" i="1"/>
  <c r="J657" i="1"/>
  <c r="G657" i="1"/>
  <c r="D657" i="1"/>
  <c r="M656" i="1"/>
  <c r="J656" i="1"/>
  <c r="G656" i="1"/>
  <c r="D656" i="1"/>
  <c r="M655" i="1"/>
  <c r="J655" i="1"/>
  <c r="G655" i="1"/>
  <c r="D655" i="1"/>
  <c r="O654" i="1"/>
  <c r="O650" i="1" s="1"/>
  <c r="N654" i="1"/>
  <c r="L654" i="1"/>
  <c r="L650" i="1" s="1"/>
  <c r="L652" i="1" s="1"/>
  <c r="K654" i="1"/>
  <c r="I654" i="1"/>
  <c r="I650" i="1" s="1"/>
  <c r="H654" i="1"/>
  <c r="F654" i="1"/>
  <c r="F650" i="1" s="1"/>
  <c r="F652" i="1" s="1"/>
  <c r="E654" i="1"/>
  <c r="O652" i="1"/>
  <c r="M649" i="1"/>
  <c r="J649" i="1"/>
  <c r="G649" i="1"/>
  <c r="D649" i="1"/>
  <c r="O648" i="1"/>
  <c r="O646" i="1" s="1"/>
  <c r="O644" i="1" s="1"/>
  <c r="N648" i="1"/>
  <c r="L648" i="1"/>
  <c r="L646" i="1" s="1"/>
  <c r="L644" i="1" s="1"/>
  <c r="K648" i="1"/>
  <c r="I648" i="1"/>
  <c r="H648" i="1"/>
  <c r="F648" i="1"/>
  <c r="F646" i="1" s="1"/>
  <c r="F644" i="1" s="1"/>
  <c r="E648" i="1"/>
  <c r="E646" i="1" s="1"/>
  <c r="E644" i="1" s="1"/>
  <c r="I646" i="1"/>
  <c r="I644" i="1" s="1"/>
  <c r="M640" i="1"/>
  <c r="J640" i="1"/>
  <c r="G640" i="1"/>
  <c r="D640" i="1"/>
  <c r="O639" i="1"/>
  <c r="N639" i="1"/>
  <c r="L639" i="1"/>
  <c r="L637" i="1" s="1"/>
  <c r="L635" i="1" s="1"/>
  <c r="K639" i="1"/>
  <c r="K637" i="1" s="1"/>
  <c r="K635" i="1" s="1"/>
  <c r="I639" i="1"/>
  <c r="I637" i="1" s="1"/>
  <c r="I635" i="1" s="1"/>
  <c r="H639" i="1"/>
  <c r="F639" i="1"/>
  <c r="F637" i="1" s="1"/>
  <c r="F635" i="1" s="1"/>
  <c r="E639" i="1"/>
  <c r="E637" i="1" s="1"/>
  <c r="O637" i="1"/>
  <c r="O635" i="1" s="1"/>
  <c r="M634" i="1"/>
  <c r="J634" i="1"/>
  <c r="G634" i="1"/>
  <c r="D634" i="1"/>
  <c r="O633" i="1"/>
  <c r="O631" i="1" s="1"/>
  <c r="O629" i="1" s="1"/>
  <c r="N633" i="1"/>
  <c r="N631" i="1" s="1"/>
  <c r="L633" i="1"/>
  <c r="L631" i="1" s="1"/>
  <c r="L629" i="1" s="1"/>
  <c r="K633" i="1"/>
  <c r="K631" i="1" s="1"/>
  <c r="K629" i="1" s="1"/>
  <c r="I633" i="1"/>
  <c r="I631" i="1" s="1"/>
  <c r="H633" i="1"/>
  <c r="H631" i="1" s="1"/>
  <c r="H629" i="1" s="1"/>
  <c r="F633" i="1"/>
  <c r="F631" i="1" s="1"/>
  <c r="F629" i="1" s="1"/>
  <c r="E633" i="1"/>
  <c r="M628" i="1"/>
  <c r="J628" i="1"/>
  <c r="G628" i="1"/>
  <c r="F628" i="1"/>
  <c r="F615" i="1" s="1"/>
  <c r="F611" i="1" s="1"/>
  <c r="M627" i="1"/>
  <c r="J627" i="1"/>
  <c r="G627" i="1"/>
  <c r="E627" i="1"/>
  <c r="E628" i="1" s="1"/>
  <c r="M626" i="1"/>
  <c r="J626" i="1"/>
  <c r="G626" i="1"/>
  <c r="D626" i="1"/>
  <c r="M625" i="1"/>
  <c r="J625" i="1"/>
  <c r="G625" i="1"/>
  <c r="D625" i="1"/>
  <c r="M624" i="1"/>
  <c r="J624" i="1"/>
  <c r="G624" i="1"/>
  <c r="D624" i="1"/>
  <c r="M623" i="1"/>
  <c r="J623" i="1"/>
  <c r="G623" i="1"/>
  <c r="D623" i="1"/>
  <c r="M622" i="1"/>
  <c r="J622" i="1"/>
  <c r="G622" i="1"/>
  <c r="D622" i="1"/>
  <c r="M621" i="1"/>
  <c r="J621" i="1"/>
  <c r="G621" i="1"/>
  <c r="D621" i="1"/>
  <c r="M620" i="1"/>
  <c r="J620" i="1"/>
  <c r="G620" i="1"/>
  <c r="D620" i="1"/>
  <c r="M619" i="1"/>
  <c r="J619" i="1"/>
  <c r="G619" i="1"/>
  <c r="D619" i="1"/>
  <c r="M618" i="1"/>
  <c r="J618" i="1"/>
  <c r="G618" i="1"/>
  <c r="D618" i="1"/>
  <c r="M617" i="1"/>
  <c r="J617" i="1"/>
  <c r="G617" i="1"/>
  <c r="D617" i="1"/>
  <c r="M616" i="1"/>
  <c r="J616" i="1"/>
  <c r="G616" i="1"/>
  <c r="D616" i="1"/>
  <c r="O615" i="1"/>
  <c r="O611" i="1" s="1"/>
  <c r="O613" i="1" s="1"/>
  <c r="N615" i="1"/>
  <c r="L615" i="1"/>
  <c r="L611" i="1" s="1"/>
  <c r="K615" i="1"/>
  <c r="I615" i="1"/>
  <c r="I611" i="1" s="1"/>
  <c r="I613" i="1" s="1"/>
  <c r="H615" i="1"/>
  <c r="L613" i="1"/>
  <c r="M607" i="1"/>
  <c r="J607" i="1"/>
  <c r="G607" i="1"/>
  <c r="D607" i="1"/>
  <c r="O606" i="1"/>
  <c r="O604" i="1" s="1"/>
  <c r="O602" i="1" s="1"/>
  <c r="O600" i="1" s="1"/>
  <c r="O599" i="1" s="1"/>
  <c r="N606" i="1"/>
  <c r="L606" i="1"/>
  <c r="L604" i="1" s="1"/>
  <c r="L602" i="1" s="1"/>
  <c r="L600" i="1" s="1"/>
  <c r="L599" i="1" s="1"/>
  <c r="K606" i="1"/>
  <c r="I606" i="1"/>
  <c r="I604" i="1" s="1"/>
  <c r="I602" i="1" s="1"/>
  <c r="I600" i="1" s="1"/>
  <c r="I599" i="1" s="1"/>
  <c r="H606" i="1"/>
  <c r="H604" i="1" s="1"/>
  <c r="H602" i="1" s="1"/>
  <c r="H600" i="1" s="1"/>
  <c r="H599" i="1" s="1"/>
  <c r="F606" i="1"/>
  <c r="F604" i="1" s="1"/>
  <c r="F602" i="1" s="1"/>
  <c r="E606" i="1"/>
  <c r="M598" i="1"/>
  <c r="J598" i="1"/>
  <c r="G598" i="1"/>
  <c r="D598" i="1"/>
  <c r="M597" i="1"/>
  <c r="J597" i="1"/>
  <c r="G597" i="1"/>
  <c r="D597" i="1"/>
  <c r="M596" i="1"/>
  <c r="J596" i="1"/>
  <c r="G596" i="1"/>
  <c r="D596" i="1"/>
  <c r="O595" i="1"/>
  <c r="O591" i="1" s="1"/>
  <c r="O593" i="1" s="1"/>
  <c r="N595" i="1"/>
  <c r="N591" i="1" s="1"/>
  <c r="L595" i="1"/>
  <c r="L591" i="1" s="1"/>
  <c r="K595" i="1"/>
  <c r="I595" i="1"/>
  <c r="I591" i="1" s="1"/>
  <c r="H595" i="1"/>
  <c r="F595" i="1"/>
  <c r="F591" i="1" s="1"/>
  <c r="F593" i="1" s="1"/>
  <c r="E595" i="1"/>
  <c r="M590" i="1"/>
  <c r="J590" i="1"/>
  <c r="G590" i="1"/>
  <c r="D590" i="1"/>
  <c r="M589" i="1"/>
  <c r="J589" i="1"/>
  <c r="G589" i="1"/>
  <c r="D589" i="1"/>
  <c r="M588" i="1"/>
  <c r="J588" i="1"/>
  <c r="G588" i="1"/>
  <c r="D588" i="1"/>
  <c r="M587" i="1"/>
  <c r="J587" i="1"/>
  <c r="G587" i="1"/>
  <c r="D587" i="1"/>
  <c r="M586" i="1"/>
  <c r="J586" i="1"/>
  <c r="G586" i="1"/>
  <c r="D586" i="1"/>
  <c r="M585" i="1"/>
  <c r="J585" i="1"/>
  <c r="G585" i="1"/>
  <c r="D585" i="1"/>
  <c r="M584" i="1"/>
  <c r="J584" i="1"/>
  <c r="G584" i="1"/>
  <c r="D584" i="1"/>
  <c r="M583" i="1"/>
  <c r="J583" i="1"/>
  <c r="G583" i="1"/>
  <c r="D583" i="1"/>
  <c r="M582" i="1"/>
  <c r="J582" i="1"/>
  <c r="G582" i="1"/>
  <c r="D582" i="1"/>
  <c r="M581" i="1"/>
  <c r="J581" i="1"/>
  <c r="G581" i="1"/>
  <c r="D581" i="1"/>
  <c r="M580" i="1"/>
  <c r="J580" i="1"/>
  <c r="G580" i="1"/>
  <c r="D580" i="1"/>
  <c r="M579" i="1"/>
  <c r="J579" i="1"/>
  <c r="G579" i="1"/>
  <c r="D579" i="1"/>
  <c r="M578" i="1"/>
  <c r="J578" i="1"/>
  <c r="G578" i="1"/>
  <c r="D578" i="1"/>
  <c r="M577" i="1"/>
  <c r="J577" i="1"/>
  <c r="G577" i="1"/>
  <c r="D577" i="1"/>
  <c r="M576" i="1"/>
  <c r="J576" i="1"/>
  <c r="G576" i="1"/>
  <c r="D576" i="1"/>
  <c r="M575" i="1"/>
  <c r="J575" i="1"/>
  <c r="G575" i="1"/>
  <c r="D575" i="1"/>
  <c r="M574" i="1"/>
  <c r="J574" i="1"/>
  <c r="G574" i="1"/>
  <c r="D574" i="1"/>
  <c r="M573" i="1"/>
  <c r="J573" i="1"/>
  <c r="G573" i="1"/>
  <c r="D573" i="1"/>
  <c r="M572" i="1"/>
  <c r="J572" i="1"/>
  <c r="G572" i="1"/>
  <c r="D572" i="1"/>
  <c r="M571" i="1"/>
  <c r="J571" i="1"/>
  <c r="G571" i="1"/>
  <c r="D571" i="1"/>
  <c r="M570" i="1"/>
  <c r="J570" i="1"/>
  <c r="G570" i="1"/>
  <c r="D570" i="1"/>
  <c r="O569" i="1"/>
  <c r="O565" i="1" s="1"/>
  <c r="N569" i="1"/>
  <c r="N565" i="1" s="1"/>
  <c r="N567" i="1" s="1"/>
  <c r="L569" i="1"/>
  <c r="L565" i="1" s="1"/>
  <c r="K569" i="1"/>
  <c r="I569" i="1"/>
  <c r="I565" i="1" s="1"/>
  <c r="I567" i="1" s="1"/>
  <c r="H569" i="1"/>
  <c r="F569" i="1"/>
  <c r="F565" i="1" s="1"/>
  <c r="F567" i="1" s="1"/>
  <c r="E569" i="1"/>
  <c r="M561" i="1"/>
  <c r="J561" i="1"/>
  <c r="G561" i="1"/>
  <c r="D561" i="1"/>
  <c r="M560" i="1"/>
  <c r="J560" i="1"/>
  <c r="G560" i="1"/>
  <c r="D560" i="1"/>
  <c r="O559" i="1"/>
  <c r="N559" i="1"/>
  <c r="L559" i="1"/>
  <c r="L555" i="1" s="1"/>
  <c r="L557" i="1" s="1"/>
  <c r="K559" i="1"/>
  <c r="I559" i="1"/>
  <c r="I555" i="1" s="1"/>
  <c r="I557" i="1" s="1"/>
  <c r="H559" i="1"/>
  <c r="H555" i="1" s="1"/>
  <c r="F559" i="1"/>
  <c r="F555" i="1" s="1"/>
  <c r="F557" i="1" s="1"/>
  <c r="E559" i="1"/>
  <c r="O555" i="1"/>
  <c r="O557" i="1" s="1"/>
  <c r="M554" i="1"/>
  <c r="J554" i="1"/>
  <c r="G554" i="1"/>
  <c r="D554" i="1"/>
  <c r="M553" i="1"/>
  <c r="J553" i="1"/>
  <c r="G553" i="1"/>
  <c r="D553" i="1"/>
  <c r="O552" i="1"/>
  <c r="O548" i="1" s="1"/>
  <c r="O550" i="1" s="1"/>
  <c r="N552" i="1"/>
  <c r="L552" i="1"/>
  <c r="L548" i="1" s="1"/>
  <c r="K552" i="1"/>
  <c r="I552" i="1"/>
  <c r="I548" i="1" s="1"/>
  <c r="H552" i="1"/>
  <c r="F552" i="1"/>
  <c r="F548" i="1" s="1"/>
  <c r="F550" i="1" s="1"/>
  <c r="E552" i="1"/>
  <c r="I550" i="1"/>
  <c r="M547" i="1"/>
  <c r="J547" i="1"/>
  <c r="G547" i="1"/>
  <c r="D547" i="1"/>
  <c r="M546" i="1"/>
  <c r="J546" i="1"/>
  <c r="G546" i="1"/>
  <c r="D546" i="1"/>
  <c r="O545" i="1"/>
  <c r="O541" i="1" s="1"/>
  <c r="O543" i="1" s="1"/>
  <c r="N545" i="1"/>
  <c r="N541" i="1" s="1"/>
  <c r="L545" i="1"/>
  <c r="L541" i="1" s="1"/>
  <c r="L543" i="1" s="1"/>
  <c r="K545" i="1"/>
  <c r="I545" i="1"/>
  <c r="I541" i="1" s="1"/>
  <c r="I543" i="1" s="1"/>
  <c r="H545" i="1"/>
  <c r="F545" i="1"/>
  <c r="F541" i="1" s="1"/>
  <c r="F543" i="1" s="1"/>
  <c r="E545" i="1"/>
  <c r="E541" i="1" s="1"/>
  <c r="M540" i="1"/>
  <c r="J540" i="1"/>
  <c r="G540" i="1"/>
  <c r="D540" i="1"/>
  <c r="M539" i="1"/>
  <c r="J539" i="1"/>
  <c r="G539" i="1"/>
  <c r="D539" i="1"/>
  <c r="O538" i="1"/>
  <c r="O534" i="1" s="1"/>
  <c r="N538" i="1"/>
  <c r="L538" i="1"/>
  <c r="L534" i="1" s="1"/>
  <c r="K538" i="1"/>
  <c r="K534" i="1" s="1"/>
  <c r="I538" i="1"/>
  <c r="I534" i="1" s="1"/>
  <c r="H538" i="1"/>
  <c r="F538" i="1"/>
  <c r="E538" i="1"/>
  <c r="F534" i="1"/>
  <c r="M533" i="1"/>
  <c r="J533" i="1"/>
  <c r="G533" i="1"/>
  <c r="D533" i="1"/>
  <c r="O532" i="1"/>
  <c r="N532" i="1"/>
  <c r="L532" i="1"/>
  <c r="L530" i="1" s="1"/>
  <c r="L528" i="1" s="1"/>
  <c r="K532" i="1"/>
  <c r="K530" i="1" s="1"/>
  <c r="K528" i="1" s="1"/>
  <c r="I532" i="1"/>
  <c r="I530" i="1" s="1"/>
  <c r="I528" i="1" s="1"/>
  <c r="H532" i="1"/>
  <c r="F532" i="1"/>
  <c r="F530" i="1" s="1"/>
  <c r="F528" i="1" s="1"/>
  <c r="E532" i="1"/>
  <c r="E530" i="1" s="1"/>
  <c r="O530" i="1"/>
  <c r="O528" i="1" s="1"/>
  <c r="M527" i="1"/>
  <c r="J527" i="1"/>
  <c r="G527" i="1"/>
  <c r="D527" i="1"/>
  <c r="O526" i="1"/>
  <c r="O524" i="1" s="1"/>
  <c r="O522" i="1" s="1"/>
  <c r="N526" i="1"/>
  <c r="N524" i="1" s="1"/>
  <c r="L526" i="1"/>
  <c r="L524" i="1" s="1"/>
  <c r="L522" i="1" s="1"/>
  <c r="K526" i="1"/>
  <c r="K524" i="1" s="1"/>
  <c r="K522" i="1" s="1"/>
  <c r="I526" i="1"/>
  <c r="I524" i="1" s="1"/>
  <c r="H526" i="1"/>
  <c r="H524" i="1" s="1"/>
  <c r="H522" i="1" s="1"/>
  <c r="F526" i="1"/>
  <c r="F524" i="1" s="1"/>
  <c r="F522" i="1" s="1"/>
  <c r="E526" i="1"/>
  <c r="M521" i="1"/>
  <c r="J521" i="1"/>
  <c r="G521" i="1"/>
  <c r="D521" i="1"/>
  <c r="O520" i="1"/>
  <c r="N520" i="1"/>
  <c r="L520" i="1"/>
  <c r="L518" i="1" s="1"/>
  <c r="L516" i="1" s="1"/>
  <c r="K520" i="1"/>
  <c r="I520" i="1"/>
  <c r="I518" i="1" s="1"/>
  <c r="I516" i="1" s="1"/>
  <c r="H520" i="1"/>
  <c r="H518" i="1" s="1"/>
  <c r="F520" i="1"/>
  <c r="F518" i="1" s="1"/>
  <c r="F516" i="1" s="1"/>
  <c r="E520" i="1"/>
  <c r="E518" i="1" s="1"/>
  <c r="O518" i="1"/>
  <c r="O516" i="1" s="1"/>
  <c r="K518" i="1"/>
  <c r="K516" i="1" s="1"/>
  <c r="M515" i="1"/>
  <c r="J515" i="1"/>
  <c r="G515" i="1"/>
  <c r="D515" i="1"/>
  <c r="O514" i="1"/>
  <c r="O512" i="1" s="1"/>
  <c r="O510" i="1" s="1"/>
  <c r="N514" i="1"/>
  <c r="N512" i="1" s="1"/>
  <c r="L514" i="1"/>
  <c r="L512" i="1" s="1"/>
  <c r="L510" i="1" s="1"/>
  <c r="K514" i="1"/>
  <c r="K512" i="1" s="1"/>
  <c r="K510" i="1" s="1"/>
  <c r="I514" i="1"/>
  <c r="I512" i="1" s="1"/>
  <c r="H514" i="1"/>
  <c r="H512" i="1" s="1"/>
  <c r="H510" i="1" s="1"/>
  <c r="F514" i="1"/>
  <c r="F512" i="1" s="1"/>
  <c r="F510" i="1" s="1"/>
  <c r="E514" i="1"/>
  <c r="M507" i="1"/>
  <c r="J507" i="1"/>
  <c r="G507" i="1"/>
  <c r="D507" i="1"/>
  <c r="O506" i="1"/>
  <c r="O504" i="1" s="1"/>
  <c r="O502" i="1" s="1"/>
  <c r="N506" i="1"/>
  <c r="L506" i="1"/>
  <c r="L504" i="1" s="1"/>
  <c r="L502" i="1" s="1"/>
  <c r="K506" i="1"/>
  <c r="I506" i="1"/>
  <c r="I504" i="1" s="1"/>
  <c r="I502" i="1" s="1"/>
  <c r="H506" i="1"/>
  <c r="F506" i="1"/>
  <c r="F504" i="1" s="1"/>
  <c r="F502" i="1" s="1"/>
  <c r="E506" i="1"/>
  <c r="E504" i="1" s="1"/>
  <c r="E502" i="1" s="1"/>
  <c r="M501" i="1"/>
  <c r="M500" i="1" s="1"/>
  <c r="J501" i="1"/>
  <c r="G501" i="1"/>
  <c r="D501" i="1"/>
  <c r="O500" i="1"/>
  <c r="N500" i="1"/>
  <c r="L500" i="1"/>
  <c r="L498" i="1" s="1"/>
  <c r="L496" i="1" s="1"/>
  <c r="K500" i="1"/>
  <c r="K498" i="1" s="1"/>
  <c r="J500" i="1"/>
  <c r="I500" i="1"/>
  <c r="I498" i="1" s="1"/>
  <c r="I496" i="1" s="1"/>
  <c r="H500" i="1"/>
  <c r="H498" i="1" s="1"/>
  <c r="H496" i="1" s="1"/>
  <c r="G500" i="1"/>
  <c r="F500" i="1"/>
  <c r="F498" i="1" s="1"/>
  <c r="F496" i="1" s="1"/>
  <c r="E500" i="1"/>
  <c r="E498" i="1" s="1"/>
  <c r="D500" i="1"/>
  <c r="O498" i="1"/>
  <c r="O496" i="1" s="1"/>
  <c r="N498" i="1"/>
  <c r="N496" i="1" s="1"/>
  <c r="M495" i="1"/>
  <c r="J495" i="1"/>
  <c r="G495" i="1"/>
  <c r="D495" i="1"/>
  <c r="M494" i="1"/>
  <c r="J494" i="1"/>
  <c r="G494" i="1"/>
  <c r="D494" i="1"/>
  <c r="O493" i="1"/>
  <c r="N493" i="1"/>
  <c r="L493" i="1"/>
  <c r="L489" i="1" s="1"/>
  <c r="L491" i="1" s="1"/>
  <c r="K493" i="1"/>
  <c r="K489" i="1" s="1"/>
  <c r="I493" i="1"/>
  <c r="I489" i="1" s="1"/>
  <c r="I491" i="1" s="1"/>
  <c r="H493" i="1"/>
  <c r="F493" i="1"/>
  <c r="F489" i="1" s="1"/>
  <c r="F491" i="1" s="1"/>
  <c r="E493" i="1"/>
  <c r="E489" i="1" s="1"/>
  <c r="O489" i="1"/>
  <c r="O491" i="1" s="1"/>
  <c r="M488" i="1"/>
  <c r="J488" i="1"/>
  <c r="G488" i="1"/>
  <c r="D488" i="1"/>
  <c r="M487" i="1"/>
  <c r="J487" i="1"/>
  <c r="G487" i="1"/>
  <c r="D487" i="1"/>
  <c r="O486" i="1"/>
  <c r="O482" i="1" s="1"/>
  <c r="O484" i="1" s="1"/>
  <c r="N486" i="1"/>
  <c r="L486" i="1"/>
  <c r="L482" i="1" s="1"/>
  <c r="L484" i="1" s="1"/>
  <c r="K486" i="1"/>
  <c r="K482" i="1" s="1"/>
  <c r="I486" i="1"/>
  <c r="I482" i="1" s="1"/>
  <c r="H486" i="1"/>
  <c r="F486" i="1"/>
  <c r="E486" i="1"/>
  <c r="F482" i="1"/>
  <c r="F484" i="1" s="1"/>
  <c r="M481" i="1"/>
  <c r="J481" i="1"/>
  <c r="G481" i="1"/>
  <c r="D481" i="1"/>
  <c r="M480" i="1"/>
  <c r="J480" i="1"/>
  <c r="G480" i="1"/>
  <c r="D480" i="1"/>
  <c r="O479" i="1"/>
  <c r="O475" i="1" s="1"/>
  <c r="N479" i="1"/>
  <c r="L479" i="1"/>
  <c r="L475" i="1" s="1"/>
  <c r="L477" i="1" s="1"/>
  <c r="K479" i="1"/>
  <c r="I479" i="1"/>
  <c r="I475" i="1" s="1"/>
  <c r="I477" i="1" s="1"/>
  <c r="H479" i="1"/>
  <c r="F479" i="1"/>
  <c r="F475" i="1" s="1"/>
  <c r="F477" i="1" s="1"/>
  <c r="E479" i="1"/>
  <c r="E475" i="1" s="1"/>
  <c r="M474" i="1"/>
  <c r="J474" i="1"/>
  <c r="G474" i="1"/>
  <c r="D474" i="1"/>
  <c r="M473" i="1"/>
  <c r="J473" i="1"/>
  <c r="G473" i="1"/>
  <c r="D473" i="1"/>
  <c r="M472" i="1"/>
  <c r="J472" i="1"/>
  <c r="G472" i="1"/>
  <c r="D472" i="1"/>
  <c r="M471" i="1"/>
  <c r="J471" i="1"/>
  <c r="G471" i="1"/>
  <c r="D471" i="1"/>
  <c r="M470" i="1"/>
  <c r="J470" i="1"/>
  <c r="G470" i="1"/>
  <c r="D470" i="1"/>
  <c r="M469" i="1"/>
  <c r="J469" i="1"/>
  <c r="G469" i="1"/>
  <c r="D469" i="1"/>
  <c r="M468" i="1"/>
  <c r="J468" i="1"/>
  <c r="G468" i="1"/>
  <c r="D468" i="1"/>
  <c r="M467" i="1"/>
  <c r="J467" i="1"/>
  <c r="G467" i="1"/>
  <c r="D467" i="1"/>
  <c r="M466" i="1"/>
  <c r="J466" i="1"/>
  <c r="G466" i="1"/>
  <c r="D466" i="1"/>
  <c r="M465" i="1"/>
  <c r="J465" i="1"/>
  <c r="G465" i="1"/>
  <c r="D465" i="1"/>
  <c r="M464" i="1"/>
  <c r="J464" i="1"/>
  <c r="G464" i="1"/>
  <c r="D464" i="1"/>
  <c r="M463" i="1"/>
  <c r="J463" i="1"/>
  <c r="G463" i="1"/>
  <c r="D463" i="1"/>
  <c r="M462" i="1"/>
  <c r="J462" i="1"/>
  <c r="G462" i="1"/>
  <c r="D462" i="1"/>
  <c r="O461" i="1"/>
  <c r="O457" i="1" s="1"/>
  <c r="O459" i="1" s="1"/>
  <c r="N461" i="1"/>
  <c r="N457" i="1" s="1"/>
  <c r="L461" i="1"/>
  <c r="L457" i="1" s="1"/>
  <c r="K461" i="1"/>
  <c r="K457" i="1" s="1"/>
  <c r="I461" i="1"/>
  <c r="I457" i="1" s="1"/>
  <c r="I459" i="1" s="1"/>
  <c r="H461" i="1"/>
  <c r="H457" i="1" s="1"/>
  <c r="F461" i="1"/>
  <c r="F457" i="1" s="1"/>
  <c r="E461" i="1"/>
  <c r="M454" i="1"/>
  <c r="J454" i="1"/>
  <c r="G454" i="1"/>
  <c r="D454" i="1"/>
  <c r="M453" i="1"/>
  <c r="J453" i="1"/>
  <c r="G453" i="1"/>
  <c r="D453" i="1"/>
  <c r="O452" i="1"/>
  <c r="O448" i="1" s="1"/>
  <c r="O450" i="1" s="1"/>
  <c r="N452" i="1"/>
  <c r="N448" i="1" s="1"/>
  <c r="L452" i="1"/>
  <c r="L448" i="1" s="1"/>
  <c r="K452" i="1"/>
  <c r="I452" i="1"/>
  <c r="I448" i="1" s="1"/>
  <c r="I450" i="1" s="1"/>
  <c r="H452" i="1"/>
  <c r="F452" i="1"/>
  <c r="F448" i="1" s="1"/>
  <c r="F450" i="1" s="1"/>
  <c r="E452" i="1"/>
  <c r="M447" i="1"/>
  <c r="J447" i="1"/>
  <c r="G447" i="1"/>
  <c r="D447" i="1"/>
  <c r="O446" i="1"/>
  <c r="O444" i="1" s="1"/>
  <c r="O442" i="1" s="1"/>
  <c r="N446" i="1"/>
  <c r="N444" i="1" s="1"/>
  <c r="N442" i="1" s="1"/>
  <c r="L446" i="1"/>
  <c r="L444" i="1" s="1"/>
  <c r="K446" i="1"/>
  <c r="I446" i="1"/>
  <c r="I444" i="1" s="1"/>
  <c r="I442" i="1" s="1"/>
  <c r="H446" i="1"/>
  <c r="F446" i="1"/>
  <c r="F444" i="1" s="1"/>
  <c r="F442" i="1" s="1"/>
  <c r="E446" i="1"/>
  <c r="M441" i="1"/>
  <c r="J441" i="1"/>
  <c r="G441" i="1"/>
  <c r="D441" i="1"/>
  <c r="O440" i="1"/>
  <c r="O438" i="1" s="1"/>
  <c r="O436" i="1" s="1"/>
  <c r="N440" i="1"/>
  <c r="N438" i="1" s="1"/>
  <c r="N436" i="1" s="1"/>
  <c r="L440" i="1"/>
  <c r="L438" i="1" s="1"/>
  <c r="L436" i="1" s="1"/>
  <c r="K440" i="1"/>
  <c r="I440" i="1"/>
  <c r="H440" i="1"/>
  <c r="F440" i="1"/>
  <c r="F438" i="1" s="1"/>
  <c r="F436" i="1" s="1"/>
  <c r="E440" i="1"/>
  <c r="I438" i="1"/>
  <c r="I436" i="1" s="1"/>
  <c r="M435" i="1"/>
  <c r="J435" i="1"/>
  <c r="G435" i="1"/>
  <c r="D435" i="1"/>
  <c r="O434" i="1"/>
  <c r="O432" i="1" s="1"/>
  <c r="O430" i="1" s="1"/>
  <c r="N434" i="1"/>
  <c r="N432" i="1" s="1"/>
  <c r="N430" i="1" s="1"/>
  <c r="L434" i="1"/>
  <c r="L432" i="1" s="1"/>
  <c r="K434" i="1"/>
  <c r="I434" i="1"/>
  <c r="H434" i="1"/>
  <c r="F434" i="1"/>
  <c r="F432" i="1" s="1"/>
  <c r="F430" i="1" s="1"/>
  <c r="E434" i="1"/>
  <c r="I432" i="1"/>
  <c r="I430" i="1" s="1"/>
  <c r="M429" i="1"/>
  <c r="J429" i="1"/>
  <c r="G429" i="1"/>
  <c r="D429" i="1"/>
  <c r="O428" i="1"/>
  <c r="N428" i="1"/>
  <c r="N426" i="1" s="1"/>
  <c r="N424" i="1" s="1"/>
  <c r="L428" i="1"/>
  <c r="L426" i="1" s="1"/>
  <c r="L424" i="1" s="1"/>
  <c r="K428" i="1"/>
  <c r="I428" i="1"/>
  <c r="I426" i="1" s="1"/>
  <c r="I424" i="1" s="1"/>
  <c r="H428" i="1"/>
  <c r="H426" i="1" s="1"/>
  <c r="F428" i="1"/>
  <c r="F426" i="1" s="1"/>
  <c r="F424" i="1" s="1"/>
  <c r="E428" i="1"/>
  <c r="E426" i="1" s="1"/>
  <c r="O426" i="1"/>
  <c r="O424" i="1" s="1"/>
  <c r="M423" i="1"/>
  <c r="J423" i="1"/>
  <c r="G423" i="1"/>
  <c r="D423" i="1"/>
  <c r="M422" i="1"/>
  <c r="J422" i="1"/>
  <c r="G422" i="1"/>
  <c r="D422" i="1"/>
  <c r="O421" i="1"/>
  <c r="N421" i="1"/>
  <c r="N417" i="1" s="1"/>
  <c r="N419" i="1" s="1"/>
  <c r="L421" i="1"/>
  <c r="L417" i="1" s="1"/>
  <c r="L419" i="1" s="1"/>
  <c r="K421" i="1"/>
  <c r="I421" i="1"/>
  <c r="I417" i="1" s="1"/>
  <c r="I419" i="1" s="1"/>
  <c r="H421" i="1"/>
  <c r="H417" i="1" s="1"/>
  <c r="F421" i="1"/>
  <c r="F417" i="1" s="1"/>
  <c r="F419" i="1" s="1"/>
  <c r="E421" i="1"/>
  <c r="E417" i="1" s="1"/>
  <c r="O417" i="1"/>
  <c r="O419" i="1" s="1"/>
  <c r="M416" i="1"/>
  <c r="J416" i="1"/>
  <c r="G416" i="1"/>
  <c r="D416" i="1"/>
  <c r="M415" i="1"/>
  <c r="J415" i="1"/>
  <c r="G415" i="1"/>
  <c r="D415" i="1"/>
  <c r="M414" i="1"/>
  <c r="J414" i="1"/>
  <c r="G414" i="1"/>
  <c r="D414" i="1"/>
  <c r="M413" i="1"/>
  <c r="J413" i="1"/>
  <c r="G413" i="1"/>
  <c r="D413" i="1"/>
  <c r="M412" i="1"/>
  <c r="J412" i="1"/>
  <c r="G412" i="1"/>
  <c r="D412" i="1"/>
  <c r="M411" i="1"/>
  <c r="J411" i="1"/>
  <c r="G411" i="1"/>
  <c r="D411" i="1"/>
  <c r="M410" i="1"/>
  <c r="J410" i="1"/>
  <c r="G410" i="1"/>
  <c r="D410" i="1"/>
  <c r="M409" i="1"/>
  <c r="J409" i="1"/>
  <c r="G409" i="1"/>
  <c r="D409" i="1"/>
  <c r="M408" i="1"/>
  <c r="J408" i="1"/>
  <c r="G408" i="1"/>
  <c r="D408" i="1"/>
  <c r="M407" i="1"/>
  <c r="J407" i="1"/>
  <c r="G407" i="1"/>
  <c r="D407" i="1"/>
  <c r="M406" i="1"/>
  <c r="J406" i="1"/>
  <c r="G406" i="1"/>
  <c r="D406" i="1"/>
  <c r="M405" i="1"/>
  <c r="J405" i="1"/>
  <c r="G405" i="1"/>
  <c r="D405" i="1"/>
  <c r="M404" i="1"/>
  <c r="J404" i="1"/>
  <c r="G404" i="1"/>
  <c r="D404" i="1"/>
  <c r="M403" i="1"/>
  <c r="J403" i="1"/>
  <c r="G403" i="1"/>
  <c r="D403" i="1"/>
  <c r="M402" i="1"/>
  <c r="J402" i="1"/>
  <c r="G402" i="1"/>
  <c r="D402" i="1"/>
  <c r="M401" i="1"/>
  <c r="J401" i="1"/>
  <c r="G401" i="1"/>
  <c r="D401" i="1"/>
  <c r="O400" i="1"/>
  <c r="O396" i="1" s="1"/>
  <c r="O398" i="1" s="1"/>
  <c r="N400" i="1"/>
  <c r="N396" i="1" s="1"/>
  <c r="N398" i="1" s="1"/>
  <c r="L400" i="1"/>
  <c r="L396" i="1" s="1"/>
  <c r="K400" i="1"/>
  <c r="I400" i="1"/>
  <c r="I396" i="1" s="1"/>
  <c r="I398" i="1" s="1"/>
  <c r="H400" i="1"/>
  <c r="F400" i="1"/>
  <c r="F396" i="1" s="1"/>
  <c r="F398" i="1" s="1"/>
  <c r="E400" i="1"/>
  <c r="M395" i="1"/>
  <c r="J395" i="1"/>
  <c r="G395" i="1"/>
  <c r="D395" i="1"/>
  <c r="M394" i="1"/>
  <c r="J394" i="1"/>
  <c r="G394" i="1"/>
  <c r="D394" i="1"/>
  <c r="M393" i="1"/>
  <c r="J393" i="1"/>
  <c r="G393" i="1"/>
  <c r="D393" i="1"/>
  <c r="M392" i="1"/>
  <c r="J392" i="1"/>
  <c r="G392" i="1"/>
  <c r="D392" i="1"/>
  <c r="M391" i="1"/>
  <c r="J391" i="1"/>
  <c r="G391" i="1"/>
  <c r="D391" i="1"/>
  <c r="M390" i="1"/>
  <c r="J390" i="1"/>
  <c r="G390" i="1"/>
  <c r="D390" i="1"/>
  <c r="M389" i="1"/>
  <c r="J389" i="1"/>
  <c r="G389" i="1"/>
  <c r="D389" i="1"/>
  <c r="M388" i="1"/>
  <c r="J388" i="1"/>
  <c r="G388" i="1"/>
  <c r="D388" i="1"/>
  <c r="M387" i="1"/>
  <c r="J387" i="1"/>
  <c r="G387" i="1"/>
  <c r="D387" i="1"/>
  <c r="M386" i="1"/>
  <c r="J386" i="1"/>
  <c r="G386" i="1"/>
  <c r="D386" i="1"/>
  <c r="M385" i="1"/>
  <c r="J385" i="1"/>
  <c r="G385" i="1"/>
  <c r="D385" i="1"/>
  <c r="M384" i="1"/>
  <c r="J384" i="1"/>
  <c r="G384" i="1"/>
  <c r="D384" i="1"/>
  <c r="M383" i="1"/>
  <c r="J383" i="1"/>
  <c r="G383" i="1"/>
  <c r="D383" i="1"/>
  <c r="M382" i="1"/>
  <c r="J382" i="1"/>
  <c r="G382" i="1"/>
  <c r="D382" i="1"/>
  <c r="M381" i="1"/>
  <c r="J381" i="1"/>
  <c r="G381" i="1"/>
  <c r="D381" i="1"/>
  <c r="M380" i="1"/>
  <c r="J380" i="1"/>
  <c r="G380" i="1"/>
  <c r="D380" i="1"/>
  <c r="O379" i="1"/>
  <c r="N379" i="1"/>
  <c r="L379" i="1"/>
  <c r="L375" i="1" s="1"/>
  <c r="L377" i="1" s="1"/>
  <c r="K379" i="1"/>
  <c r="I379" i="1"/>
  <c r="I375" i="1" s="1"/>
  <c r="I377" i="1" s="1"/>
  <c r="H379" i="1"/>
  <c r="H375" i="1" s="1"/>
  <c r="F379" i="1"/>
  <c r="F375" i="1" s="1"/>
  <c r="F377" i="1" s="1"/>
  <c r="E379" i="1"/>
  <c r="O375" i="1"/>
  <c r="O377" i="1" s="1"/>
  <c r="M374" i="1"/>
  <c r="J374" i="1"/>
  <c r="G374" i="1"/>
  <c r="D374" i="1"/>
  <c r="M373" i="1"/>
  <c r="J373" i="1"/>
  <c r="G373" i="1"/>
  <c r="D373" i="1"/>
  <c r="M372" i="1"/>
  <c r="J372" i="1"/>
  <c r="G372" i="1"/>
  <c r="D372" i="1"/>
  <c r="M371" i="1"/>
  <c r="J371" i="1"/>
  <c r="G371" i="1"/>
  <c r="D371" i="1"/>
  <c r="M370" i="1"/>
  <c r="J370" i="1"/>
  <c r="G370" i="1"/>
  <c r="D370" i="1"/>
  <c r="M369" i="1"/>
  <c r="J369" i="1"/>
  <c r="G369" i="1"/>
  <c r="D369" i="1"/>
  <c r="M368" i="1"/>
  <c r="J368" i="1"/>
  <c r="G368" i="1"/>
  <c r="D368" i="1"/>
  <c r="M367" i="1"/>
  <c r="J367" i="1"/>
  <c r="G367" i="1"/>
  <c r="D367" i="1"/>
  <c r="M366" i="1"/>
  <c r="J366" i="1"/>
  <c r="G366" i="1"/>
  <c r="D366" i="1"/>
  <c r="M365" i="1"/>
  <c r="J365" i="1"/>
  <c r="G365" i="1"/>
  <c r="D365" i="1"/>
  <c r="M364" i="1"/>
  <c r="J364" i="1"/>
  <c r="G364" i="1"/>
  <c r="D364" i="1"/>
  <c r="M363" i="1"/>
  <c r="J363" i="1"/>
  <c r="G363" i="1"/>
  <c r="D363" i="1"/>
  <c r="M362" i="1"/>
  <c r="J362" i="1"/>
  <c r="G362" i="1"/>
  <c r="G361" i="1" s="1"/>
  <c r="G357" i="1" s="1"/>
  <c r="G359" i="1" s="1"/>
  <c r="D362" i="1"/>
  <c r="D361" i="1" s="1"/>
  <c r="O361" i="1"/>
  <c r="O357" i="1" s="1"/>
  <c r="O359" i="1" s="1"/>
  <c r="N361" i="1"/>
  <c r="N357" i="1" s="1"/>
  <c r="M361" i="1"/>
  <c r="L361" i="1"/>
  <c r="L357" i="1" s="1"/>
  <c r="K361" i="1"/>
  <c r="K357" i="1" s="1"/>
  <c r="J361" i="1"/>
  <c r="I361" i="1"/>
  <c r="I357" i="1" s="1"/>
  <c r="H361" i="1"/>
  <c r="H357" i="1" s="1"/>
  <c r="F361" i="1"/>
  <c r="F357" i="1" s="1"/>
  <c r="F359" i="1" s="1"/>
  <c r="E361" i="1"/>
  <c r="E357" i="1" s="1"/>
  <c r="M353" i="1"/>
  <c r="J353" i="1"/>
  <c r="G353" i="1"/>
  <c r="D353" i="1"/>
  <c r="M352" i="1"/>
  <c r="J352" i="1"/>
  <c r="G352" i="1"/>
  <c r="D352" i="1"/>
  <c r="O351" i="1"/>
  <c r="N351" i="1"/>
  <c r="L351" i="1"/>
  <c r="L347" i="1" s="1"/>
  <c r="L349" i="1" s="1"/>
  <c r="K351" i="1"/>
  <c r="I351" i="1"/>
  <c r="I347" i="1" s="1"/>
  <c r="I349" i="1" s="1"/>
  <c r="H351" i="1"/>
  <c r="H347" i="1" s="1"/>
  <c r="F351" i="1"/>
  <c r="F347" i="1" s="1"/>
  <c r="F349" i="1" s="1"/>
  <c r="E351" i="1"/>
  <c r="O347" i="1"/>
  <c r="O349" i="1" s="1"/>
  <c r="M346" i="1"/>
  <c r="J346" i="1"/>
  <c r="G346" i="1"/>
  <c r="D346" i="1"/>
  <c r="M345" i="1"/>
  <c r="J345" i="1"/>
  <c r="G345" i="1"/>
  <c r="D345" i="1"/>
  <c r="M344" i="1"/>
  <c r="J344" i="1"/>
  <c r="G344" i="1"/>
  <c r="D344" i="1"/>
  <c r="M343" i="1"/>
  <c r="J343" i="1"/>
  <c r="G343" i="1"/>
  <c r="D343" i="1"/>
  <c r="M342" i="1"/>
  <c r="J342" i="1"/>
  <c r="G342" i="1"/>
  <c r="D342" i="1"/>
  <c r="M341" i="1"/>
  <c r="J341" i="1"/>
  <c r="G341" i="1"/>
  <c r="D341" i="1"/>
  <c r="M340" i="1"/>
  <c r="J340" i="1"/>
  <c r="G340" i="1"/>
  <c r="D340" i="1"/>
  <c r="M339" i="1"/>
  <c r="J339" i="1"/>
  <c r="G339" i="1"/>
  <c r="D339" i="1"/>
  <c r="M338" i="1"/>
  <c r="J338" i="1"/>
  <c r="G338" i="1"/>
  <c r="D338" i="1"/>
  <c r="M337" i="1"/>
  <c r="J337" i="1"/>
  <c r="G337" i="1"/>
  <c r="D337" i="1"/>
  <c r="M336" i="1"/>
  <c r="J336" i="1"/>
  <c r="G336" i="1"/>
  <c r="D336" i="1"/>
  <c r="M335" i="1"/>
  <c r="J335" i="1"/>
  <c r="G335" i="1"/>
  <c r="D335" i="1"/>
  <c r="M334" i="1"/>
  <c r="J334" i="1"/>
  <c r="G334" i="1"/>
  <c r="D334" i="1"/>
  <c r="M333" i="1"/>
  <c r="J333" i="1"/>
  <c r="G333" i="1"/>
  <c r="D333" i="1"/>
  <c r="M332" i="1"/>
  <c r="J332" i="1"/>
  <c r="G332" i="1"/>
  <c r="D332" i="1"/>
  <c r="M331" i="1"/>
  <c r="J331" i="1"/>
  <c r="G331" i="1"/>
  <c r="D331" i="1"/>
  <c r="M330" i="1"/>
  <c r="J330" i="1"/>
  <c r="G330" i="1"/>
  <c r="D330" i="1"/>
  <c r="M329" i="1"/>
  <c r="J329" i="1"/>
  <c r="G329" i="1"/>
  <c r="D329" i="1"/>
  <c r="O328" i="1"/>
  <c r="N328" i="1"/>
  <c r="N324" i="1" s="1"/>
  <c r="N326" i="1" s="1"/>
  <c r="L328" i="1"/>
  <c r="L324" i="1" s="1"/>
  <c r="K328" i="1"/>
  <c r="I328" i="1"/>
  <c r="I324" i="1" s="1"/>
  <c r="I326" i="1" s="1"/>
  <c r="H328" i="1"/>
  <c r="F328" i="1"/>
  <c r="E328" i="1"/>
  <c r="O324" i="1"/>
  <c r="K324" i="1"/>
  <c r="K326" i="1" s="1"/>
  <c r="F324" i="1"/>
  <c r="F326" i="1" s="1"/>
  <c r="M323" i="1"/>
  <c r="J323" i="1"/>
  <c r="G323" i="1"/>
  <c r="D323" i="1"/>
  <c r="M322" i="1"/>
  <c r="J322" i="1"/>
  <c r="G322" i="1"/>
  <c r="D322" i="1"/>
  <c r="M321" i="1"/>
  <c r="J321" i="1"/>
  <c r="G321" i="1"/>
  <c r="D321" i="1"/>
  <c r="M320" i="1"/>
  <c r="J320" i="1"/>
  <c r="G320" i="1"/>
  <c r="D320" i="1"/>
  <c r="M319" i="1"/>
  <c r="J319" i="1"/>
  <c r="G319" i="1"/>
  <c r="D319" i="1"/>
  <c r="M318" i="1"/>
  <c r="J318" i="1"/>
  <c r="G318" i="1"/>
  <c r="D318" i="1"/>
  <c r="M317" i="1"/>
  <c r="J317" i="1"/>
  <c r="G317" i="1"/>
  <c r="D317" i="1"/>
  <c r="M316" i="1"/>
  <c r="J316" i="1"/>
  <c r="G316" i="1"/>
  <c r="D316" i="1"/>
  <c r="M315" i="1"/>
  <c r="J315" i="1"/>
  <c r="G315" i="1"/>
  <c r="D315" i="1"/>
  <c r="M314" i="1"/>
  <c r="J314" i="1"/>
  <c r="G314" i="1"/>
  <c r="D314" i="1"/>
  <c r="M313" i="1"/>
  <c r="J313" i="1"/>
  <c r="G313" i="1"/>
  <c r="D313" i="1"/>
  <c r="M312" i="1"/>
  <c r="J312" i="1"/>
  <c r="G312" i="1"/>
  <c r="D312" i="1"/>
  <c r="M311" i="1"/>
  <c r="J311" i="1"/>
  <c r="G311" i="1"/>
  <c r="D311" i="1"/>
  <c r="M310" i="1"/>
  <c r="J310" i="1"/>
  <c r="G310" i="1"/>
  <c r="D310" i="1"/>
  <c r="M309" i="1"/>
  <c r="J309" i="1"/>
  <c r="G309" i="1"/>
  <c r="D309" i="1"/>
  <c r="M308" i="1"/>
  <c r="J308" i="1"/>
  <c r="G308" i="1"/>
  <c r="D308" i="1"/>
  <c r="M307" i="1"/>
  <c r="J307" i="1"/>
  <c r="G307" i="1"/>
  <c r="D307" i="1"/>
  <c r="M306" i="1"/>
  <c r="J306" i="1"/>
  <c r="G306" i="1"/>
  <c r="D306" i="1"/>
  <c r="M305" i="1"/>
  <c r="J305" i="1"/>
  <c r="G305" i="1"/>
  <c r="D305" i="1"/>
  <c r="O304" i="1"/>
  <c r="N304" i="1"/>
  <c r="L304" i="1"/>
  <c r="L300" i="1" s="1"/>
  <c r="K304" i="1"/>
  <c r="I304" i="1"/>
  <c r="I300" i="1" s="1"/>
  <c r="H304" i="1"/>
  <c r="H300" i="1" s="1"/>
  <c r="F304" i="1"/>
  <c r="F300" i="1" s="1"/>
  <c r="E304" i="1"/>
  <c r="O300" i="1"/>
  <c r="M297" i="1"/>
  <c r="J297" i="1"/>
  <c r="G297" i="1"/>
  <c r="D297" i="1"/>
  <c r="M296" i="1"/>
  <c r="J296" i="1"/>
  <c r="G296" i="1"/>
  <c r="D296" i="1"/>
  <c r="O295" i="1"/>
  <c r="O291" i="1" s="1"/>
  <c r="N295" i="1"/>
  <c r="N291" i="1" s="1"/>
  <c r="N293" i="1" s="1"/>
  <c r="L295" i="1"/>
  <c r="L291" i="1" s="1"/>
  <c r="K295" i="1"/>
  <c r="I295" i="1"/>
  <c r="H295" i="1"/>
  <c r="F295" i="1"/>
  <c r="F291" i="1" s="1"/>
  <c r="F293" i="1" s="1"/>
  <c r="E295" i="1"/>
  <c r="I291" i="1"/>
  <c r="I293" i="1" s="1"/>
  <c r="M290" i="1"/>
  <c r="J290" i="1"/>
  <c r="G290" i="1"/>
  <c r="D290" i="1"/>
  <c r="M289" i="1"/>
  <c r="J289" i="1"/>
  <c r="G289" i="1"/>
  <c r="D289" i="1"/>
  <c r="M288" i="1"/>
  <c r="J288" i="1"/>
  <c r="G288" i="1"/>
  <c r="D288" i="1"/>
  <c r="M287" i="1"/>
  <c r="J287" i="1"/>
  <c r="G287" i="1"/>
  <c r="D287" i="1"/>
  <c r="M286" i="1"/>
  <c r="J286" i="1"/>
  <c r="G286" i="1"/>
  <c r="D286" i="1"/>
  <c r="M285" i="1"/>
  <c r="J285" i="1"/>
  <c r="G285" i="1"/>
  <c r="D285" i="1"/>
  <c r="M284" i="1"/>
  <c r="J284" i="1"/>
  <c r="G284" i="1"/>
  <c r="D284" i="1"/>
  <c r="M283" i="1"/>
  <c r="J283" i="1"/>
  <c r="G283" i="1"/>
  <c r="D283" i="1"/>
  <c r="M282" i="1"/>
  <c r="J282" i="1"/>
  <c r="G282" i="1"/>
  <c r="D282" i="1"/>
  <c r="M281" i="1"/>
  <c r="J281" i="1"/>
  <c r="G281" i="1"/>
  <c r="D281" i="1"/>
  <c r="M280" i="1"/>
  <c r="J280" i="1"/>
  <c r="G280" i="1"/>
  <c r="D280" i="1"/>
  <c r="M279" i="1"/>
  <c r="J279" i="1"/>
  <c r="G279" i="1"/>
  <c r="D279" i="1"/>
  <c r="M278" i="1"/>
  <c r="J278" i="1"/>
  <c r="G278" i="1"/>
  <c r="D278" i="1"/>
  <c r="M277" i="1"/>
  <c r="J277" i="1"/>
  <c r="G277" i="1"/>
  <c r="D277" i="1"/>
  <c r="M276" i="1"/>
  <c r="J276" i="1"/>
  <c r="G276" i="1"/>
  <c r="D276" i="1"/>
  <c r="M275" i="1"/>
  <c r="J275" i="1"/>
  <c r="G275" i="1"/>
  <c r="D275" i="1"/>
  <c r="M274" i="1"/>
  <c r="J274" i="1"/>
  <c r="G274" i="1"/>
  <c r="D274" i="1"/>
  <c r="O273" i="1"/>
  <c r="N273" i="1"/>
  <c r="L273" i="1"/>
  <c r="L269" i="1" s="1"/>
  <c r="K273" i="1"/>
  <c r="I273" i="1"/>
  <c r="I269" i="1" s="1"/>
  <c r="H273" i="1"/>
  <c r="F273" i="1"/>
  <c r="F269" i="1" s="1"/>
  <c r="E273" i="1"/>
  <c r="O269" i="1"/>
  <c r="M265" i="1"/>
  <c r="J265" i="1"/>
  <c r="G265" i="1"/>
  <c r="D265" i="1"/>
  <c r="M264" i="1"/>
  <c r="J264" i="1"/>
  <c r="G264" i="1"/>
  <c r="D264" i="1"/>
  <c r="O263" i="1"/>
  <c r="O259" i="1" s="1"/>
  <c r="O261" i="1" s="1"/>
  <c r="N263" i="1"/>
  <c r="N259" i="1" s="1"/>
  <c r="L263" i="1"/>
  <c r="L259" i="1" s="1"/>
  <c r="K263" i="1"/>
  <c r="I263" i="1"/>
  <c r="I259" i="1" s="1"/>
  <c r="I261" i="1" s="1"/>
  <c r="H263" i="1"/>
  <c r="F263" i="1"/>
  <c r="F259" i="1" s="1"/>
  <c r="F261" i="1" s="1"/>
  <c r="E263" i="1"/>
  <c r="M258" i="1"/>
  <c r="J258" i="1"/>
  <c r="G258" i="1"/>
  <c r="D258" i="1"/>
  <c r="M257" i="1"/>
  <c r="J257" i="1"/>
  <c r="G257" i="1"/>
  <c r="D257" i="1"/>
  <c r="M256" i="1"/>
  <c r="J256" i="1"/>
  <c r="G256" i="1"/>
  <c r="D256" i="1"/>
  <c r="M255" i="1"/>
  <c r="J255" i="1"/>
  <c r="G255" i="1"/>
  <c r="D255" i="1"/>
  <c r="M254" i="1"/>
  <c r="J254" i="1"/>
  <c r="G254" i="1"/>
  <c r="D254" i="1"/>
  <c r="M253" i="1"/>
  <c r="J253" i="1"/>
  <c r="G253" i="1"/>
  <c r="D253" i="1"/>
  <c r="M252" i="1"/>
  <c r="J252" i="1"/>
  <c r="G252" i="1"/>
  <c r="D252" i="1"/>
  <c r="M251" i="1"/>
  <c r="J251" i="1"/>
  <c r="G251" i="1"/>
  <c r="D251" i="1"/>
  <c r="M250" i="1"/>
  <c r="J250" i="1"/>
  <c r="G250" i="1"/>
  <c r="D250" i="1"/>
  <c r="M249" i="1"/>
  <c r="J249" i="1"/>
  <c r="G249" i="1"/>
  <c r="D249" i="1"/>
  <c r="M248" i="1"/>
  <c r="J248" i="1"/>
  <c r="G248" i="1"/>
  <c r="D248" i="1"/>
  <c r="M247" i="1"/>
  <c r="J247" i="1"/>
  <c r="G247" i="1"/>
  <c r="D247" i="1"/>
  <c r="M246" i="1"/>
  <c r="J246" i="1"/>
  <c r="G246" i="1"/>
  <c r="D246" i="1"/>
  <c r="M245" i="1"/>
  <c r="J245" i="1"/>
  <c r="G245" i="1"/>
  <c r="D245" i="1"/>
  <c r="M244" i="1"/>
  <c r="J244" i="1"/>
  <c r="G244" i="1"/>
  <c r="D244" i="1"/>
  <c r="M243" i="1"/>
  <c r="J243" i="1"/>
  <c r="G243" i="1"/>
  <c r="D243" i="1"/>
  <c r="O242" i="1"/>
  <c r="O238" i="1" s="1"/>
  <c r="N242" i="1"/>
  <c r="N240" i="1" s="1"/>
  <c r="L242" i="1"/>
  <c r="L240" i="1" s="1"/>
  <c r="K242" i="1"/>
  <c r="K238" i="1" s="1"/>
  <c r="I242" i="1"/>
  <c r="I240" i="1" s="1"/>
  <c r="H242" i="1"/>
  <c r="F242" i="1"/>
  <c r="F240" i="1" s="1"/>
  <c r="E242" i="1"/>
  <c r="E240" i="1" s="1"/>
  <c r="O240" i="1"/>
  <c r="M235" i="1"/>
  <c r="J235" i="1"/>
  <c r="G235" i="1"/>
  <c r="G234" i="1" s="1"/>
  <c r="D235" i="1"/>
  <c r="O234" i="1"/>
  <c r="N234" i="1"/>
  <c r="M234" i="1"/>
  <c r="L234" i="1"/>
  <c r="L232" i="1" s="1"/>
  <c r="L230" i="1" s="1"/>
  <c r="K234" i="1"/>
  <c r="K232" i="1" s="1"/>
  <c r="J234" i="1"/>
  <c r="I234" i="1"/>
  <c r="I232" i="1" s="1"/>
  <c r="I230" i="1" s="1"/>
  <c r="H234" i="1"/>
  <c r="H232" i="1" s="1"/>
  <c r="H230" i="1" s="1"/>
  <c r="F234" i="1"/>
  <c r="F232" i="1" s="1"/>
  <c r="F230" i="1" s="1"/>
  <c r="E234" i="1"/>
  <c r="D234" i="1"/>
  <c r="O232" i="1"/>
  <c r="O230" i="1" s="1"/>
  <c r="N232" i="1"/>
  <c r="N230" i="1" s="1"/>
  <c r="E232" i="1"/>
  <c r="E230" i="1" s="1"/>
  <c r="M229" i="1"/>
  <c r="J229" i="1"/>
  <c r="G229" i="1"/>
  <c r="G228" i="1" s="1"/>
  <c r="D229" i="1"/>
  <c r="O228" i="1"/>
  <c r="N228" i="1"/>
  <c r="M228" i="1"/>
  <c r="L228" i="1"/>
  <c r="L226" i="1" s="1"/>
  <c r="L224" i="1" s="1"/>
  <c r="K228" i="1"/>
  <c r="K226" i="1" s="1"/>
  <c r="J228" i="1"/>
  <c r="I228" i="1"/>
  <c r="I226" i="1" s="1"/>
  <c r="I224" i="1" s="1"/>
  <c r="H228" i="1"/>
  <c r="H226" i="1" s="1"/>
  <c r="H224" i="1" s="1"/>
  <c r="F228" i="1"/>
  <c r="F226" i="1" s="1"/>
  <c r="F224" i="1" s="1"/>
  <c r="E228" i="1"/>
  <c r="D228" i="1"/>
  <c r="O226" i="1"/>
  <c r="O224" i="1" s="1"/>
  <c r="N226" i="1"/>
  <c r="N224" i="1" s="1"/>
  <c r="E226" i="1"/>
  <c r="E224" i="1" s="1"/>
  <c r="M223" i="1"/>
  <c r="J223" i="1"/>
  <c r="G223" i="1"/>
  <c r="D223" i="1"/>
  <c r="M222" i="1"/>
  <c r="J222" i="1"/>
  <c r="G222" i="1"/>
  <c r="D222" i="1"/>
  <c r="M221" i="1"/>
  <c r="J221" i="1"/>
  <c r="G221" i="1"/>
  <c r="D221" i="1"/>
  <c r="M220" i="1"/>
  <c r="J220" i="1"/>
  <c r="G220" i="1"/>
  <c r="D220" i="1"/>
  <c r="M219" i="1"/>
  <c r="J219" i="1"/>
  <c r="G219" i="1"/>
  <c r="D219" i="1"/>
  <c r="M218" i="1"/>
  <c r="J218" i="1"/>
  <c r="G218" i="1"/>
  <c r="D218" i="1"/>
  <c r="M217" i="1"/>
  <c r="J217" i="1"/>
  <c r="G217" i="1"/>
  <c r="D217" i="1"/>
  <c r="M216" i="1"/>
  <c r="J216" i="1"/>
  <c r="G216" i="1"/>
  <c r="D216" i="1"/>
  <c r="O215" i="1"/>
  <c r="N215" i="1"/>
  <c r="N211" i="1" s="1"/>
  <c r="L215" i="1"/>
  <c r="L211" i="1" s="1"/>
  <c r="L213" i="1" s="1"/>
  <c r="K215" i="1"/>
  <c r="K211" i="1" s="1"/>
  <c r="K213" i="1" s="1"/>
  <c r="I215" i="1"/>
  <c r="I211" i="1" s="1"/>
  <c r="I213" i="1" s="1"/>
  <c r="H215" i="1"/>
  <c r="H211" i="1" s="1"/>
  <c r="F215" i="1"/>
  <c r="F211" i="1" s="1"/>
  <c r="F213" i="1" s="1"/>
  <c r="E215" i="1"/>
  <c r="E211" i="1" s="1"/>
  <c r="E213" i="1" s="1"/>
  <c r="O211" i="1"/>
  <c r="O213" i="1" s="1"/>
  <c r="M207" i="1"/>
  <c r="J207" i="1"/>
  <c r="G207" i="1"/>
  <c r="D207" i="1"/>
  <c r="M206" i="1"/>
  <c r="J206" i="1"/>
  <c r="G206" i="1"/>
  <c r="D206" i="1"/>
  <c r="M205" i="1"/>
  <c r="J205" i="1"/>
  <c r="G205" i="1"/>
  <c r="D205" i="1"/>
  <c r="O204" i="1"/>
  <c r="O200" i="1" s="1"/>
  <c r="O202" i="1" s="1"/>
  <c r="N204" i="1"/>
  <c r="N200" i="1" s="1"/>
  <c r="L204" i="1"/>
  <c r="L200" i="1" s="1"/>
  <c r="L202" i="1" s="1"/>
  <c r="K204" i="1"/>
  <c r="K200" i="1" s="1"/>
  <c r="K202" i="1" s="1"/>
  <c r="I204" i="1"/>
  <c r="I200" i="1" s="1"/>
  <c r="I202" i="1" s="1"/>
  <c r="H204" i="1"/>
  <c r="H200" i="1" s="1"/>
  <c r="F204" i="1"/>
  <c r="F200" i="1" s="1"/>
  <c r="F202" i="1" s="1"/>
  <c r="E204" i="1"/>
  <c r="E200" i="1" s="1"/>
  <c r="E202" i="1" s="1"/>
  <c r="M199" i="1"/>
  <c r="J199" i="1"/>
  <c r="G199" i="1"/>
  <c r="D199" i="1"/>
  <c r="M198" i="1"/>
  <c r="J198" i="1"/>
  <c r="G198" i="1"/>
  <c r="D198" i="1"/>
  <c r="M197" i="1"/>
  <c r="J197" i="1"/>
  <c r="G197" i="1"/>
  <c r="D197" i="1"/>
  <c r="M196" i="1"/>
  <c r="J196" i="1"/>
  <c r="G196" i="1"/>
  <c r="D196" i="1"/>
  <c r="M195" i="1"/>
  <c r="J195" i="1"/>
  <c r="G195" i="1"/>
  <c r="D195" i="1"/>
  <c r="M194" i="1"/>
  <c r="J194" i="1"/>
  <c r="G194" i="1"/>
  <c r="D194" i="1"/>
  <c r="M193" i="1"/>
  <c r="J193" i="1"/>
  <c r="G193" i="1"/>
  <c r="D193" i="1"/>
  <c r="M192" i="1"/>
  <c r="J192" i="1"/>
  <c r="G192" i="1"/>
  <c r="D192" i="1"/>
  <c r="M191" i="1"/>
  <c r="J191" i="1"/>
  <c r="G191" i="1"/>
  <c r="D191" i="1"/>
  <c r="M190" i="1"/>
  <c r="J190" i="1"/>
  <c r="G190" i="1"/>
  <c r="D190" i="1"/>
  <c r="M189" i="1"/>
  <c r="J189" i="1"/>
  <c r="G189" i="1"/>
  <c r="D189" i="1"/>
  <c r="M188" i="1"/>
  <c r="J188" i="1"/>
  <c r="G188" i="1"/>
  <c r="D188" i="1"/>
  <c r="M187" i="1"/>
  <c r="J187" i="1"/>
  <c r="G187" i="1"/>
  <c r="D187" i="1"/>
  <c r="M186" i="1"/>
  <c r="J186" i="1"/>
  <c r="G186" i="1"/>
  <c r="D186" i="1"/>
  <c r="M185" i="1"/>
  <c r="J185" i="1"/>
  <c r="G185" i="1"/>
  <c r="D185" i="1"/>
  <c r="O184" i="1"/>
  <c r="O180" i="1" s="1"/>
  <c r="O178" i="1" s="1"/>
  <c r="N184" i="1"/>
  <c r="N180" i="1" s="1"/>
  <c r="N178" i="1" s="1"/>
  <c r="L184" i="1"/>
  <c r="K184" i="1"/>
  <c r="K180" i="1" s="1"/>
  <c r="K182" i="1" s="1"/>
  <c r="I184" i="1"/>
  <c r="H184" i="1"/>
  <c r="H180" i="1" s="1"/>
  <c r="H178" i="1" s="1"/>
  <c r="F184" i="1"/>
  <c r="F180" i="1" s="1"/>
  <c r="E184" i="1"/>
  <c r="I180" i="1"/>
  <c r="I182" i="1" s="1"/>
  <c r="M176" i="1"/>
  <c r="J176" i="1"/>
  <c r="G176" i="1"/>
  <c r="D176" i="1"/>
  <c r="M175" i="1"/>
  <c r="J175" i="1"/>
  <c r="J174" i="1" s="1"/>
  <c r="J170" i="1" s="1"/>
  <c r="J172" i="1" s="1"/>
  <c r="G175" i="1"/>
  <c r="D175" i="1"/>
  <c r="D174" i="1" s="1"/>
  <c r="D170" i="1" s="1"/>
  <c r="D172" i="1" s="1"/>
  <c r="O174" i="1"/>
  <c r="O170" i="1" s="1"/>
  <c r="O172" i="1" s="1"/>
  <c r="N174" i="1"/>
  <c r="N170" i="1" s="1"/>
  <c r="N172" i="1" s="1"/>
  <c r="L174" i="1"/>
  <c r="L170" i="1" s="1"/>
  <c r="L172" i="1" s="1"/>
  <c r="K174" i="1"/>
  <c r="K170" i="1" s="1"/>
  <c r="K172" i="1" s="1"/>
  <c r="I174" i="1"/>
  <c r="I170" i="1" s="1"/>
  <c r="I172" i="1" s="1"/>
  <c r="H174" i="1"/>
  <c r="H170" i="1" s="1"/>
  <c r="H172" i="1" s="1"/>
  <c r="G174" i="1"/>
  <c r="G170" i="1" s="1"/>
  <c r="G172" i="1" s="1"/>
  <c r="F174" i="1"/>
  <c r="F170" i="1" s="1"/>
  <c r="F172" i="1" s="1"/>
  <c r="E174" i="1"/>
  <c r="E170" i="1" s="1"/>
  <c r="E172" i="1" s="1"/>
  <c r="M169" i="1"/>
  <c r="J169" i="1"/>
  <c r="G169" i="1"/>
  <c r="D169" i="1"/>
  <c r="M168" i="1"/>
  <c r="J168" i="1"/>
  <c r="G168" i="1"/>
  <c r="D168" i="1"/>
  <c r="M167" i="1"/>
  <c r="J167" i="1"/>
  <c r="G167" i="1"/>
  <c r="D167" i="1"/>
  <c r="M166" i="1"/>
  <c r="J166" i="1"/>
  <c r="G166" i="1"/>
  <c r="D166" i="1"/>
  <c r="M165" i="1"/>
  <c r="J165" i="1"/>
  <c r="G165" i="1"/>
  <c r="D165" i="1"/>
  <c r="M164" i="1"/>
  <c r="J164" i="1"/>
  <c r="G164" i="1"/>
  <c r="D164" i="1"/>
  <c r="M163" i="1"/>
  <c r="J163" i="1"/>
  <c r="G163" i="1"/>
  <c r="D163" i="1"/>
  <c r="M162" i="1"/>
  <c r="J162" i="1"/>
  <c r="G162" i="1"/>
  <c r="D162" i="1"/>
  <c r="M161" i="1"/>
  <c r="J161" i="1"/>
  <c r="G161" i="1"/>
  <c r="D161" i="1"/>
  <c r="M160" i="1"/>
  <c r="J160" i="1"/>
  <c r="G160" i="1"/>
  <c r="D160" i="1"/>
  <c r="M159" i="1"/>
  <c r="J159" i="1"/>
  <c r="G159" i="1"/>
  <c r="D159" i="1"/>
  <c r="M158" i="1"/>
  <c r="J158" i="1"/>
  <c r="G158" i="1"/>
  <c r="D158" i="1"/>
  <c r="M157" i="1"/>
  <c r="J157" i="1"/>
  <c r="G157" i="1"/>
  <c r="D157" i="1"/>
  <c r="M156" i="1"/>
  <c r="J156" i="1"/>
  <c r="G156" i="1"/>
  <c r="D156" i="1"/>
  <c r="M155" i="1"/>
  <c r="J155" i="1"/>
  <c r="G155" i="1"/>
  <c r="D155" i="1"/>
  <c r="M154" i="1"/>
  <c r="J154" i="1"/>
  <c r="G154" i="1"/>
  <c r="D154" i="1"/>
  <c r="M153" i="1"/>
  <c r="J153" i="1"/>
  <c r="G153" i="1"/>
  <c r="D153" i="1"/>
  <c r="M152" i="1"/>
  <c r="J152" i="1"/>
  <c r="G152" i="1"/>
  <c r="D152" i="1"/>
  <c r="O151" i="1"/>
  <c r="O147" i="1" s="1"/>
  <c r="N151" i="1"/>
  <c r="N147" i="1" s="1"/>
  <c r="N149" i="1" s="1"/>
  <c r="L151" i="1"/>
  <c r="K151" i="1"/>
  <c r="K147" i="1" s="1"/>
  <c r="K149" i="1" s="1"/>
  <c r="I151" i="1"/>
  <c r="I147" i="1" s="1"/>
  <c r="H151" i="1"/>
  <c r="H147" i="1" s="1"/>
  <c r="H149" i="1" s="1"/>
  <c r="F151" i="1"/>
  <c r="F147" i="1" s="1"/>
  <c r="E151" i="1"/>
  <c r="M144" i="1"/>
  <c r="M143" i="1" s="1"/>
  <c r="J144" i="1"/>
  <c r="G144" i="1"/>
  <c r="D144" i="1"/>
  <c r="O143" i="1"/>
  <c r="N143" i="1"/>
  <c r="L143" i="1"/>
  <c r="L141" i="1" s="1"/>
  <c r="K143" i="1"/>
  <c r="K141" i="1" s="1"/>
  <c r="J143" i="1"/>
  <c r="I143" i="1"/>
  <c r="H143" i="1"/>
  <c r="H141" i="1" s="1"/>
  <c r="G143" i="1"/>
  <c r="F143" i="1"/>
  <c r="F141" i="1" s="1"/>
  <c r="E143" i="1"/>
  <c r="E141" i="1" s="1"/>
  <c r="E139" i="1" s="1"/>
  <c r="D143" i="1"/>
  <c r="O141" i="1"/>
  <c r="O139" i="1" s="1"/>
  <c r="N141" i="1"/>
  <c r="N139" i="1" s="1"/>
  <c r="I141" i="1"/>
  <c r="I139" i="1" s="1"/>
  <c r="K139" i="1"/>
  <c r="H139" i="1"/>
  <c r="M138" i="1"/>
  <c r="J138" i="1"/>
  <c r="G138" i="1"/>
  <c r="D138" i="1"/>
  <c r="O137" i="1"/>
  <c r="N137" i="1"/>
  <c r="L137" i="1"/>
  <c r="K137" i="1"/>
  <c r="I137" i="1"/>
  <c r="H137" i="1"/>
  <c r="F137" i="1"/>
  <c r="E137" i="1"/>
  <c r="M136" i="1"/>
  <c r="J136" i="1"/>
  <c r="G136" i="1"/>
  <c r="D136" i="1"/>
  <c r="O135" i="1"/>
  <c r="N135" i="1"/>
  <c r="L135" i="1"/>
  <c r="K135" i="1"/>
  <c r="I135" i="1"/>
  <c r="H135" i="1"/>
  <c r="H131" i="1" s="1"/>
  <c r="F135" i="1"/>
  <c r="E135" i="1"/>
  <c r="M130" i="1"/>
  <c r="J130" i="1"/>
  <c r="G130" i="1"/>
  <c r="D130" i="1"/>
  <c r="M129" i="1"/>
  <c r="J129" i="1"/>
  <c r="G129" i="1"/>
  <c r="D129" i="1"/>
  <c r="O128" i="1"/>
  <c r="N128" i="1"/>
  <c r="L128" i="1"/>
  <c r="K128" i="1"/>
  <c r="I128" i="1"/>
  <c r="H128" i="1"/>
  <c r="F128" i="1"/>
  <c r="E128" i="1"/>
  <c r="M127" i="1"/>
  <c r="J127" i="1"/>
  <c r="G127" i="1"/>
  <c r="D127" i="1"/>
  <c r="M126" i="1"/>
  <c r="J126" i="1"/>
  <c r="G126" i="1"/>
  <c r="D126" i="1"/>
  <c r="O125" i="1"/>
  <c r="N125" i="1"/>
  <c r="L125" i="1"/>
  <c r="K125" i="1"/>
  <c r="I125" i="1"/>
  <c r="I121" i="1" s="1"/>
  <c r="I123" i="1" s="1"/>
  <c r="H125" i="1"/>
  <c r="F125" i="1"/>
  <c r="F121" i="1" s="1"/>
  <c r="F123" i="1" s="1"/>
  <c r="E125" i="1"/>
  <c r="M120" i="1"/>
  <c r="J120" i="1"/>
  <c r="G120" i="1"/>
  <c r="G119" i="1" s="1"/>
  <c r="D120" i="1"/>
  <c r="O119" i="1"/>
  <c r="N119" i="1"/>
  <c r="M119" i="1"/>
  <c r="L119" i="1"/>
  <c r="L117" i="1" s="1"/>
  <c r="K119" i="1"/>
  <c r="K117" i="1" s="1"/>
  <c r="K115" i="1" s="1"/>
  <c r="J119" i="1"/>
  <c r="I119" i="1"/>
  <c r="I117" i="1" s="1"/>
  <c r="I115" i="1" s="1"/>
  <c r="H119" i="1"/>
  <c r="H117" i="1" s="1"/>
  <c r="H115" i="1" s="1"/>
  <c r="F119" i="1"/>
  <c r="F117" i="1" s="1"/>
  <c r="F115" i="1" s="1"/>
  <c r="E119" i="1"/>
  <c r="E117" i="1" s="1"/>
  <c r="E115" i="1" s="1"/>
  <c r="D119" i="1"/>
  <c r="O117" i="1"/>
  <c r="O115" i="1" s="1"/>
  <c r="N117" i="1"/>
  <c r="N115" i="1" s="1"/>
  <c r="M114" i="1"/>
  <c r="M113" i="1" s="1"/>
  <c r="J114" i="1"/>
  <c r="G114" i="1"/>
  <c r="D114" i="1"/>
  <c r="O113" i="1"/>
  <c r="N113" i="1"/>
  <c r="L113" i="1"/>
  <c r="L111" i="1" s="1"/>
  <c r="L109" i="1" s="1"/>
  <c r="K113" i="1"/>
  <c r="K111" i="1" s="1"/>
  <c r="K109" i="1" s="1"/>
  <c r="J113" i="1"/>
  <c r="I113" i="1"/>
  <c r="I111" i="1" s="1"/>
  <c r="I109" i="1" s="1"/>
  <c r="H113" i="1"/>
  <c r="H111" i="1" s="1"/>
  <c r="G113" i="1"/>
  <c r="F113" i="1"/>
  <c r="F111" i="1" s="1"/>
  <c r="F109" i="1" s="1"/>
  <c r="E113" i="1"/>
  <c r="E111" i="1" s="1"/>
  <c r="E109" i="1" s="1"/>
  <c r="D113" i="1"/>
  <c r="O111" i="1"/>
  <c r="O109" i="1" s="1"/>
  <c r="N111" i="1"/>
  <c r="M108" i="1"/>
  <c r="J108" i="1"/>
  <c r="G108" i="1"/>
  <c r="D108" i="1"/>
  <c r="O107" i="1"/>
  <c r="N107" i="1"/>
  <c r="L107" i="1"/>
  <c r="K107" i="1"/>
  <c r="I107" i="1"/>
  <c r="H107" i="1"/>
  <c r="F107" i="1"/>
  <c r="E107" i="1"/>
  <c r="M106" i="1"/>
  <c r="J106" i="1"/>
  <c r="G106" i="1"/>
  <c r="D106" i="1"/>
  <c r="O105" i="1"/>
  <c r="N105" i="1"/>
  <c r="N101" i="1" s="1"/>
  <c r="N103" i="1" s="1"/>
  <c r="L105" i="1"/>
  <c r="K105" i="1"/>
  <c r="I105" i="1"/>
  <c r="I101" i="1" s="1"/>
  <c r="I103" i="1" s="1"/>
  <c r="H105" i="1"/>
  <c r="F105" i="1"/>
  <c r="E105" i="1"/>
  <c r="M98" i="1"/>
  <c r="J98" i="1"/>
  <c r="G98" i="1"/>
  <c r="D98" i="1"/>
  <c r="O97" i="1"/>
  <c r="N97" i="1"/>
  <c r="L97" i="1"/>
  <c r="K97" i="1"/>
  <c r="I97" i="1"/>
  <c r="H97" i="1"/>
  <c r="F97" i="1"/>
  <c r="E97" i="1"/>
  <c r="M96" i="1"/>
  <c r="J96" i="1"/>
  <c r="G96" i="1"/>
  <c r="D96" i="1"/>
  <c r="O95" i="1"/>
  <c r="N95" i="1"/>
  <c r="L95" i="1"/>
  <c r="K95" i="1"/>
  <c r="I95" i="1"/>
  <c r="I91" i="1" s="1"/>
  <c r="H95" i="1"/>
  <c r="H91" i="1" s="1"/>
  <c r="H93" i="1" s="1"/>
  <c r="F95" i="1"/>
  <c r="F91" i="1" s="1"/>
  <c r="F93" i="1" s="1"/>
  <c r="E95" i="1"/>
  <c r="L91" i="1"/>
  <c r="L93" i="1" s="1"/>
  <c r="K91" i="1"/>
  <c r="K93" i="1" s="1"/>
  <c r="M90" i="1"/>
  <c r="J90" i="1"/>
  <c r="G90" i="1"/>
  <c r="D90" i="1"/>
  <c r="O89" i="1"/>
  <c r="N89" i="1"/>
  <c r="L89" i="1"/>
  <c r="K89" i="1"/>
  <c r="I89" i="1"/>
  <c r="H89" i="1"/>
  <c r="F89" i="1"/>
  <c r="E89" i="1"/>
  <c r="M88" i="1"/>
  <c r="J88" i="1"/>
  <c r="G88" i="1"/>
  <c r="D88" i="1"/>
  <c r="O87" i="1"/>
  <c r="N87" i="1"/>
  <c r="L87" i="1"/>
  <c r="K87" i="1"/>
  <c r="K83" i="1" s="1"/>
  <c r="I87" i="1"/>
  <c r="H87" i="1"/>
  <c r="F87" i="1"/>
  <c r="F83" i="1" s="1"/>
  <c r="F85" i="1" s="1"/>
  <c r="E87" i="1"/>
  <c r="M82" i="1"/>
  <c r="M81" i="1" s="1"/>
  <c r="J82" i="1"/>
  <c r="G82" i="1"/>
  <c r="D82" i="1"/>
  <c r="O81" i="1"/>
  <c r="N81" i="1"/>
  <c r="L81" i="1"/>
  <c r="L77" i="1" s="1"/>
  <c r="L79" i="1" s="1"/>
  <c r="K81" i="1"/>
  <c r="K77" i="1" s="1"/>
  <c r="J81" i="1"/>
  <c r="I81" i="1"/>
  <c r="I77" i="1" s="1"/>
  <c r="H81" i="1"/>
  <c r="H77" i="1" s="1"/>
  <c r="H79" i="1" s="1"/>
  <c r="G81" i="1"/>
  <c r="F81" i="1"/>
  <c r="F77" i="1" s="1"/>
  <c r="F79" i="1" s="1"/>
  <c r="E81" i="1"/>
  <c r="E77" i="1" s="1"/>
  <c r="D81" i="1"/>
  <c r="O77" i="1"/>
  <c r="N77" i="1"/>
  <c r="N79" i="1" s="1"/>
  <c r="M73" i="1"/>
  <c r="J73" i="1"/>
  <c r="G73" i="1"/>
  <c r="D73" i="1"/>
  <c r="M72" i="1"/>
  <c r="J72" i="1"/>
  <c r="G72" i="1"/>
  <c r="D72" i="1"/>
  <c r="M71" i="1"/>
  <c r="J71" i="1"/>
  <c r="G71" i="1"/>
  <c r="D71" i="1"/>
  <c r="O70" i="1"/>
  <c r="N70" i="1"/>
  <c r="L70" i="1"/>
  <c r="K70" i="1"/>
  <c r="I70" i="1"/>
  <c r="H70" i="1"/>
  <c r="F70" i="1"/>
  <c r="E70" i="1"/>
  <c r="O66" i="1"/>
  <c r="N66" i="1"/>
  <c r="N68" i="1" s="1"/>
  <c r="L66" i="1"/>
  <c r="L68" i="1" s="1"/>
  <c r="K66" i="1"/>
  <c r="I66" i="1"/>
  <c r="I68" i="1" s="1"/>
  <c r="H66" i="1"/>
  <c r="H68" i="1" s="1"/>
  <c r="F66" i="1"/>
  <c r="F68" i="1" s="1"/>
  <c r="E66" i="1"/>
  <c r="M65" i="1"/>
  <c r="J65" i="1"/>
  <c r="G65" i="1"/>
  <c r="F65" i="1"/>
  <c r="E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9" i="1"/>
  <c r="J59" i="1"/>
  <c r="G59" i="1"/>
  <c r="D59" i="1"/>
  <c r="M58" i="1"/>
  <c r="J58" i="1"/>
  <c r="G58" i="1"/>
  <c r="D58" i="1"/>
  <c r="M57" i="1"/>
  <c r="J57" i="1"/>
  <c r="G57" i="1"/>
  <c r="D57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7" i="1"/>
  <c r="J47" i="1"/>
  <c r="G47" i="1"/>
  <c r="D47" i="1"/>
  <c r="M46" i="1"/>
  <c r="J46" i="1"/>
  <c r="G46" i="1"/>
  <c r="D46" i="1"/>
  <c r="O45" i="1"/>
  <c r="N45" i="1"/>
  <c r="N43" i="1" s="1"/>
  <c r="N41" i="1" s="1"/>
  <c r="L45" i="1"/>
  <c r="L43" i="1" s="1"/>
  <c r="L41" i="1" s="1"/>
  <c r="K45" i="1"/>
  <c r="K43" i="1" s="1"/>
  <c r="K41" i="1" s="1"/>
  <c r="I45" i="1"/>
  <c r="I43" i="1" s="1"/>
  <c r="I41" i="1" s="1"/>
  <c r="H45" i="1"/>
  <c r="H43" i="1" s="1"/>
  <c r="H41" i="1" s="1"/>
  <c r="F45" i="1"/>
  <c r="F43" i="1" s="1"/>
  <c r="F41" i="1" s="1"/>
  <c r="E45" i="1"/>
  <c r="E43" i="1" s="1"/>
  <c r="E41" i="1" s="1"/>
  <c r="O43" i="1"/>
  <c r="O41" i="1" s="1"/>
  <c r="M38" i="1"/>
  <c r="J38" i="1"/>
  <c r="G38" i="1"/>
  <c r="D38" i="1"/>
  <c r="O37" i="1"/>
  <c r="O33" i="1" s="1"/>
  <c r="O35" i="1" s="1"/>
  <c r="N37" i="1"/>
  <c r="L37" i="1"/>
  <c r="L33" i="1" s="1"/>
  <c r="L35" i="1" s="1"/>
  <c r="K37" i="1"/>
  <c r="I37" i="1"/>
  <c r="H37" i="1"/>
  <c r="F37" i="1"/>
  <c r="F33" i="1" s="1"/>
  <c r="F35" i="1" s="1"/>
  <c r="E37" i="1"/>
  <c r="E33" i="1" s="1"/>
  <c r="E35" i="1" s="1"/>
  <c r="I33" i="1"/>
  <c r="I35" i="1" s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O19" i="1"/>
  <c r="N19" i="1"/>
  <c r="L19" i="1"/>
  <c r="L15" i="1" s="1"/>
  <c r="K19" i="1"/>
  <c r="K15" i="1" s="1"/>
  <c r="K17" i="1" s="1"/>
  <c r="I19" i="1"/>
  <c r="I15" i="1" s="1"/>
  <c r="H19" i="1"/>
  <c r="H15" i="1" s="1"/>
  <c r="H17" i="1" s="1"/>
  <c r="F19" i="1"/>
  <c r="F15" i="1" s="1"/>
  <c r="E19" i="1"/>
  <c r="E15" i="1" s="1"/>
  <c r="E17" i="1" s="1"/>
  <c r="O15" i="1"/>
  <c r="K240" i="1" l="1"/>
  <c r="I11" i="1"/>
  <c r="H11" i="1"/>
  <c r="K11" i="1"/>
  <c r="F11" i="1"/>
  <c r="L11" i="1"/>
  <c r="K10" i="1"/>
  <c r="N10" i="1"/>
  <c r="E11" i="1"/>
  <c r="O11" i="1"/>
  <c r="O10" i="1"/>
  <c r="L10" i="1"/>
  <c r="F10" i="1"/>
  <c r="H10" i="1"/>
  <c r="I10" i="1"/>
  <c r="O13" i="1"/>
  <c r="F13" i="1"/>
  <c r="I13" i="1"/>
  <c r="L13" i="1"/>
  <c r="N39" i="1"/>
  <c r="E39" i="1"/>
  <c r="H39" i="1"/>
  <c r="K39" i="1"/>
  <c r="O39" i="1"/>
  <c r="K75" i="1"/>
  <c r="I267" i="1"/>
  <c r="L267" i="1"/>
  <c r="F508" i="1"/>
  <c r="O508" i="1"/>
  <c r="F642" i="1"/>
  <c r="F641" i="1" s="1"/>
  <c r="L642" i="1"/>
  <c r="L641" i="1" s="1"/>
  <c r="K178" i="1"/>
  <c r="I178" i="1"/>
  <c r="I177" i="1" s="1"/>
  <c r="I455" i="1"/>
  <c r="F182" i="1"/>
  <c r="F178" i="1"/>
  <c r="F177" i="1" s="1"/>
  <c r="O271" i="1"/>
  <c r="O267" i="1"/>
  <c r="F271" i="1"/>
  <c r="F267" i="1"/>
  <c r="O302" i="1"/>
  <c r="O298" i="1"/>
  <c r="F302" i="1"/>
  <c r="F298" i="1"/>
  <c r="I302" i="1"/>
  <c r="I298" i="1"/>
  <c r="L302" i="1"/>
  <c r="L298" i="1"/>
  <c r="F459" i="1"/>
  <c r="F455" i="1"/>
  <c r="L459" i="1"/>
  <c r="L455" i="1"/>
  <c r="L536" i="1"/>
  <c r="L508" i="1"/>
  <c r="O455" i="1"/>
  <c r="I39" i="1"/>
  <c r="I12" i="1" s="1"/>
  <c r="F39" i="1"/>
  <c r="F12" i="1" s="1"/>
  <c r="L39" i="1"/>
  <c r="E13" i="1"/>
  <c r="E12" i="1" s="1"/>
  <c r="F75" i="1"/>
  <c r="M174" i="1"/>
  <c r="M170" i="1" s="1"/>
  <c r="M172" i="1" s="1"/>
  <c r="J434" i="1"/>
  <c r="M776" i="1"/>
  <c r="D115" i="1"/>
  <c r="M782" i="1"/>
  <c r="D452" i="1"/>
  <c r="D595" i="1"/>
  <c r="D606" i="1"/>
  <c r="D426" i="1"/>
  <c r="K432" i="1"/>
  <c r="K430" i="1" s="1"/>
  <c r="D434" i="1"/>
  <c r="G434" i="1"/>
  <c r="J440" i="1"/>
  <c r="E448" i="1"/>
  <c r="E450" i="1" s="1"/>
  <c r="D450" i="1" s="1"/>
  <c r="M493" i="1"/>
  <c r="G706" i="1"/>
  <c r="N774" i="1"/>
  <c r="N772" i="1" s="1"/>
  <c r="N780" i="1"/>
  <c r="N778" i="1" s="1"/>
  <c r="M778" i="1" s="1"/>
  <c r="J109" i="1"/>
  <c r="J128" i="1"/>
  <c r="D151" i="1"/>
  <c r="D147" i="1" s="1"/>
  <c r="D145" i="1" s="1"/>
  <c r="E591" i="1"/>
  <c r="D591" i="1" s="1"/>
  <c r="G744" i="1"/>
  <c r="M758" i="1"/>
  <c r="M764" i="1"/>
  <c r="M770" i="1"/>
  <c r="M774" i="1"/>
  <c r="J328" i="1"/>
  <c r="J400" i="1"/>
  <c r="M675" i="1"/>
  <c r="G694" i="1"/>
  <c r="H702" i="1"/>
  <c r="H704" i="1" s="1"/>
  <c r="H742" i="1"/>
  <c r="H740" i="1" s="1"/>
  <c r="N756" i="1"/>
  <c r="N754" i="1" s="1"/>
  <c r="N762" i="1"/>
  <c r="M762" i="1" s="1"/>
  <c r="D204" i="1"/>
  <c r="O209" i="1"/>
  <c r="D379" i="1"/>
  <c r="J379" i="1"/>
  <c r="M379" i="1"/>
  <c r="K396" i="1"/>
  <c r="K398" i="1" s="1"/>
  <c r="G400" i="1"/>
  <c r="G526" i="1"/>
  <c r="E604" i="1"/>
  <c r="D604" i="1" s="1"/>
  <c r="G633" i="1"/>
  <c r="G639" i="1"/>
  <c r="M648" i="1"/>
  <c r="G654" i="1"/>
  <c r="D671" i="1"/>
  <c r="M750" i="1"/>
  <c r="F793" i="1"/>
  <c r="F792" i="1" s="1"/>
  <c r="I793" i="1"/>
  <c r="I792" i="1" s="1"/>
  <c r="M805" i="1"/>
  <c r="M37" i="1"/>
  <c r="D65" i="1"/>
  <c r="J105" i="1"/>
  <c r="D137" i="1"/>
  <c r="F209" i="1"/>
  <c r="L209" i="1"/>
  <c r="M479" i="1"/>
  <c r="N475" i="1"/>
  <c r="N477" i="1" s="1"/>
  <c r="G486" i="1"/>
  <c r="H482" i="1"/>
  <c r="H484" i="1" s="1"/>
  <c r="M506" i="1"/>
  <c r="N504" i="1"/>
  <c r="M504" i="1" s="1"/>
  <c r="G518" i="1"/>
  <c r="H516" i="1"/>
  <c r="G516" i="1" s="1"/>
  <c r="N33" i="1"/>
  <c r="N35" i="1" s="1"/>
  <c r="M35" i="1" s="1"/>
  <c r="G89" i="1"/>
  <c r="M97" i="1"/>
  <c r="D105" i="1"/>
  <c r="G105" i="1"/>
  <c r="F101" i="1"/>
  <c r="D135" i="1"/>
  <c r="J135" i="1"/>
  <c r="M135" i="1"/>
  <c r="L131" i="1"/>
  <c r="L133" i="1" s="1"/>
  <c r="O131" i="1"/>
  <c r="O133" i="1" s="1"/>
  <c r="M139" i="1"/>
  <c r="J215" i="1"/>
  <c r="E238" i="1"/>
  <c r="D304" i="1"/>
  <c r="J304" i="1"/>
  <c r="M304" i="1"/>
  <c r="D461" i="1"/>
  <c r="E457" i="1"/>
  <c r="G538" i="1"/>
  <c r="H534" i="1"/>
  <c r="H536" i="1" s="1"/>
  <c r="L793" i="1"/>
  <c r="L792" i="1" s="1"/>
  <c r="G496" i="1"/>
  <c r="G514" i="1"/>
  <c r="D526" i="1"/>
  <c r="D552" i="1"/>
  <c r="J552" i="1"/>
  <c r="M552" i="1"/>
  <c r="N646" i="1"/>
  <c r="N644" i="1" s="1"/>
  <c r="H690" i="1"/>
  <c r="H692" i="1" s="1"/>
  <c r="G692" i="1" s="1"/>
  <c r="N746" i="1"/>
  <c r="M746" i="1" s="1"/>
  <c r="N768" i="1"/>
  <c r="N766" i="1" s="1"/>
  <c r="M766" i="1" s="1"/>
  <c r="M799" i="1"/>
  <c r="M803" i="1"/>
  <c r="M19" i="1"/>
  <c r="G37" i="1"/>
  <c r="J37" i="1"/>
  <c r="H83" i="1"/>
  <c r="H85" i="1" s="1"/>
  <c r="O83" i="1"/>
  <c r="O85" i="1" s="1"/>
  <c r="J107" i="1"/>
  <c r="D109" i="1"/>
  <c r="D111" i="1"/>
  <c r="M115" i="1"/>
  <c r="K121" i="1"/>
  <c r="K123" i="1" s="1"/>
  <c r="D125" i="1"/>
  <c r="N121" i="1"/>
  <c r="N123" i="1" s="1"/>
  <c r="D128" i="1"/>
  <c r="G128" i="1"/>
  <c r="E147" i="1"/>
  <c r="E149" i="1" s="1"/>
  <c r="J151" i="1"/>
  <c r="J147" i="1" s="1"/>
  <c r="J145" i="1" s="1"/>
  <c r="N209" i="1"/>
  <c r="H209" i="1"/>
  <c r="D263" i="1"/>
  <c r="E259" i="1"/>
  <c r="E261" i="1" s="1"/>
  <c r="D261" i="1" s="1"/>
  <c r="J295" i="1"/>
  <c r="K291" i="1"/>
  <c r="K293" i="1" s="1"/>
  <c r="D351" i="1"/>
  <c r="E347" i="1"/>
  <c r="D347" i="1" s="1"/>
  <c r="J351" i="1"/>
  <c r="K347" i="1"/>
  <c r="K349" i="1" s="1"/>
  <c r="J349" i="1" s="1"/>
  <c r="M351" i="1"/>
  <c r="N347" i="1"/>
  <c r="M347" i="1" s="1"/>
  <c r="J569" i="1"/>
  <c r="K565" i="1"/>
  <c r="K567" i="1" s="1"/>
  <c r="J242" i="1"/>
  <c r="J240" i="1" s="1"/>
  <c r="G295" i="1"/>
  <c r="G328" i="1"/>
  <c r="E375" i="1"/>
  <c r="E377" i="1" s="1"/>
  <c r="D377" i="1" s="1"/>
  <c r="K375" i="1"/>
  <c r="K377" i="1" s="1"/>
  <c r="J377" i="1" s="1"/>
  <c r="N375" i="1"/>
  <c r="N377" i="1" s="1"/>
  <c r="M377" i="1" s="1"/>
  <c r="J421" i="1"/>
  <c r="K438" i="1"/>
  <c r="K436" i="1" s="1"/>
  <c r="J436" i="1" s="1"/>
  <c r="G479" i="1"/>
  <c r="J479" i="1"/>
  <c r="G493" i="1"/>
  <c r="H489" i="1"/>
  <c r="H491" i="1" s="1"/>
  <c r="G491" i="1" s="1"/>
  <c r="M498" i="1"/>
  <c r="G506" i="1"/>
  <c r="J506" i="1"/>
  <c r="D514" i="1"/>
  <c r="G520" i="1"/>
  <c r="G532" i="1"/>
  <c r="M532" i="1"/>
  <c r="J534" i="1"/>
  <c r="M545" i="1"/>
  <c r="D569" i="1"/>
  <c r="G569" i="1"/>
  <c r="J615" i="1"/>
  <c r="D627" i="1"/>
  <c r="H637" i="1"/>
  <c r="G700" i="1"/>
  <c r="O754" i="1"/>
  <c r="O772" i="1"/>
  <c r="G788" i="1"/>
  <c r="E793" i="1"/>
  <c r="E792" i="1" s="1"/>
  <c r="O801" i="1"/>
  <c r="M801" i="1" s="1"/>
  <c r="G698" i="1"/>
  <c r="G111" i="1"/>
  <c r="H109" i="1"/>
  <c r="G109" i="1" s="1"/>
  <c r="L17" i="1"/>
  <c r="J17" i="1" s="1"/>
  <c r="N15" i="1"/>
  <c r="G19" i="1"/>
  <c r="J19" i="1"/>
  <c r="H33" i="1"/>
  <c r="G33" i="1" s="1"/>
  <c r="K33" i="1"/>
  <c r="K13" i="1" s="1"/>
  <c r="G45" i="1"/>
  <c r="G43" i="1" s="1"/>
  <c r="G41" i="1" s="1"/>
  <c r="M45" i="1"/>
  <c r="M43" i="1" s="1"/>
  <c r="M41" i="1" s="1"/>
  <c r="M66" i="1"/>
  <c r="G70" i="1"/>
  <c r="M70" i="1"/>
  <c r="J77" i="1"/>
  <c r="M77" i="1"/>
  <c r="M89" i="1"/>
  <c r="J93" i="1"/>
  <c r="G95" i="1"/>
  <c r="J95" i="1"/>
  <c r="N91" i="1"/>
  <c r="N93" i="1" s="1"/>
  <c r="D97" i="1"/>
  <c r="J97" i="1"/>
  <c r="O91" i="1"/>
  <c r="O93" i="1" s="1"/>
  <c r="K101" i="1"/>
  <c r="D107" i="1"/>
  <c r="G107" i="1"/>
  <c r="L101" i="1"/>
  <c r="O101" i="1"/>
  <c r="D117" i="1"/>
  <c r="E121" i="1"/>
  <c r="E123" i="1" s="1"/>
  <c r="D123" i="1" s="1"/>
  <c r="E131" i="1"/>
  <c r="E133" i="1" s="1"/>
  <c r="F131" i="1"/>
  <c r="F133" i="1" s="1"/>
  <c r="I131" i="1"/>
  <c r="I133" i="1" s="1"/>
  <c r="J137" i="1"/>
  <c r="M137" i="1"/>
  <c r="O293" i="1"/>
  <c r="M293" i="1" s="1"/>
  <c r="D141" i="1"/>
  <c r="F139" i="1"/>
  <c r="D139" i="1" s="1"/>
  <c r="D184" i="1"/>
  <c r="E180" i="1"/>
  <c r="E178" i="1" s="1"/>
  <c r="M200" i="1"/>
  <c r="M202" i="1" s="1"/>
  <c r="N213" i="1"/>
  <c r="M213" i="1" s="1"/>
  <c r="D224" i="1"/>
  <c r="D226" i="1"/>
  <c r="D230" i="1"/>
  <c r="D232" i="1"/>
  <c r="M259" i="1"/>
  <c r="M398" i="1"/>
  <c r="D440" i="1"/>
  <c r="E438" i="1"/>
  <c r="D438" i="1" s="1"/>
  <c r="G440" i="1"/>
  <c r="H438" i="1"/>
  <c r="G438" i="1" s="1"/>
  <c r="L567" i="1"/>
  <c r="L563" i="1"/>
  <c r="L562" i="1" s="1"/>
  <c r="J184" i="1"/>
  <c r="D200" i="1"/>
  <c r="D202" i="1" s="1"/>
  <c r="J204" i="1"/>
  <c r="M204" i="1"/>
  <c r="E209" i="1"/>
  <c r="G211" i="1"/>
  <c r="J211" i="1"/>
  <c r="J213" i="1"/>
  <c r="D215" i="1"/>
  <c r="G215" i="1"/>
  <c r="I209" i="1"/>
  <c r="I238" i="1"/>
  <c r="I236" i="1" s="1"/>
  <c r="N238" i="1"/>
  <c r="N236" i="1" s="1"/>
  <c r="D242" i="1"/>
  <c r="D240" i="1" s="1"/>
  <c r="G242" i="1"/>
  <c r="G240" i="1" s="1"/>
  <c r="O236" i="1"/>
  <c r="J263" i="1"/>
  <c r="M263" i="1"/>
  <c r="D273" i="1"/>
  <c r="E269" i="1"/>
  <c r="M273" i="1"/>
  <c r="N269" i="1"/>
  <c r="E300" i="1"/>
  <c r="K300" i="1"/>
  <c r="N300" i="1"/>
  <c r="K417" i="1"/>
  <c r="G426" i="1"/>
  <c r="J428" i="1"/>
  <c r="K426" i="1"/>
  <c r="J446" i="1"/>
  <c r="K444" i="1"/>
  <c r="K442" i="1" s="1"/>
  <c r="D421" i="1"/>
  <c r="G421" i="1"/>
  <c r="D428" i="1"/>
  <c r="G428" i="1"/>
  <c r="D446" i="1"/>
  <c r="G446" i="1"/>
  <c r="M452" i="1"/>
  <c r="J461" i="1"/>
  <c r="M461" i="1"/>
  <c r="M486" i="1"/>
  <c r="D489" i="1"/>
  <c r="D493" i="1"/>
  <c r="J498" i="1"/>
  <c r="M496" i="1"/>
  <c r="H504" i="1"/>
  <c r="G504" i="1" s="1"/>
  <c r="K504" i="1"/>
  <c r="J504" i="1" s="1"/>
  <c r="M514" i="1"/>
  <c r="D518" i="1"/>
  <c r="D520" i="1"/>
  <c r="M524" i="1"/>
  <c r="H530" i="1"/>
  <c r="E548" i="1"/>
  <c r="D548" i="1" s="1"/>
  <c r="N548" i="1"/>
  <c r="N550" i="1" s="1"/>
  <c r="M550" i="1" s="1"/>
  <c r="D559" i="1"/>
  <c r="E555" i="1"/>
  <c r="J559" i="1"/>
  <c r="K555" i="1"/>
  <c r="K557" i="1" s="1"/>
  <c r="J557" i="1" s="1"/>
  <c r="M559" i="1"/>
  <c r="N555" i="1"/>
  <c r="M555" i="1" s="1"/>
  <c r="E565" i="1"/>
  <c r="D565" i="1" s="1"/>
  <c r="H565" i="1"/>
  <c r="G565" i="1" s="1"/>
  <c r="F613" i="1"/>
  <c r="F609" i="1"/>
  <c r="F608" i="1" s="1"/>
  <c r="G631" i="1"/>
  <c r="I629" i="1"/>
  <c r="I609" i="1" s="1"/>
  <c r="I608" i="1" s="1"/>
  <c r="H650" i="1"/>
  <c r="H652" i="1" s="1"/>
  <c r="G720" i="1"/>
  <c r="H716" i="1"/>
  <c r="G750" i="1"/>
  <c r="H746" i="1"/>
  <c r="H748" i="1" s="1"/>
  <c r="G748" i="1" s="1"/>
  <c r="J750" i="1"/>
  <c r="K746" i="1"/>
  <c r="J746" i="1" s="1"/>
  <c r="G799" i="1"/>
  <c r="H797" i="1"/>
  <c r="G797" i="1" s="1"/>
  <c r="J799" i="1"/>
  <c r="K797" i="1"/>
  <c r="J797" i="1" s="1"/>
  <c r="M512" i="1"/>
  <c r="G648" i="1"/>
  <c r="H646" i="1"/>
  <c r="H644" i="1" s="1"/>
  <c r="J648" i="1"/>
  <c r="K646" i="1"/>
  <c r="K644" i="1" s="1"/>
  <c r="D706" i="1"/>
  <c r="E702" i="1"/>
  <c r="D702" i="1" s="1"/>
  <c r="I704" i="1"/>
  <c r="I740" i="1"/>
  <c r="I642" i="1" s="1"/>
  <c r="G764" i="1"/>
  <c r="H762" i="1"/>
  <c r="G762" i="1" s="1"/>
  <c r="J764" i="1"/>
  <c r="K762" i="1"/>
  <c r="J762" i="1" s="1"/>
  <c r="G782" i="1"/>
  <c r="H780" i="1"/>
  <c r="G780" i="1" s="1"/>
  <c r="J782" i="1"/>
  <c r="K780" i="1"/>
  <c r="J780" i="1" s="1"/>
  <c r="M520" i="1"/>
  <c r="M526" i="1"/>
  <c r="D530" i="1"/>
  <c r="D532" i="1"/>
  <c r="D541" i="1"/>
  <c r="M595" i="1"/>
  <c r="M633" i="1"/>
  <c r="D639" i="1"/>
  <c r="M797" i="1"/>
  <c r="N795" i="1"/>
  <c r="N793" i="1" s="1"/>
  <c r="G696" i="1"/>
  <c r="D700" i="1"/>
  <c r="D716" i="1"/>
  <c r="D720" i="1"/>
  <c r="M744" i="1"/>
  <c r="E79" i="1"/>
  <c r="D79" i="1" s="1"/>
  <c r="O17" i="1"/>
  <c r="F17" i="1"/>
  <c r="D17" i="1" s="1"/>
  <c r="O79" i="1"/>
  <c r="M79" i="1" s="1"/>
  <c r="I79" i="1"/>
  <c r="G79" i="1" s="1"/>
  <c r="M87" i="1"/>
  <c r="N83" i="1"/>
  <c r="D89" i="1"/>
  <c r="E83" i="1"/>
  <c r="D83" i="1" s="1"/>
  <c r="F149" i="1"/>
  <c r="F145" i="1"/>
  <c r="I149" i="1"/>
  <c r="G149" i="1" s="1"/>
  <c r="I145" i="1"/>
  <c r="O149" i="1"/>
  <c r="M149" i="1" s="1"/>
  <c r="O145" i="1"/>
  <c r="L442" i="1"/>
  <c r="G524" i="1"/>
  <c r="I522" i="1"/>
  <c r="G522" i="1" s="1"/>
  <c r="I593" i="1"/>
  <c r="I563" i="1"/>
  <c r="I562" i="1" s="1"/>
  <c r="G87" i="1"/>
  <c r="I83" i="1"/>
  <c r="I85" i="1" s="1"/>
  <c r="L83" i="1"/>
  <c r="L85" i="1" s="1"/>
  <c r="E91" i="1"/>
  <c r="E93" i="1" s="1"/>
  <c r="D93" i="1" s="1"/>
  <c r="E101" i="1"/>
  <c r="H101" i="1"/>
  <c r="M111" i="1"/>
  <c r="N109" i="1"/>
  <c r="M109" i="1" s="1"/>
  <c r="J111" i="1"/>
  <c r="J117" i="1"/>
  <c r="L115" i="1"/>
  <c r="J115" i="1" s="1"/>
  <c r="H121" i="1"/>
  <c r="H123" i="1" s="1"/>
  <c r="G123" i="1" s="1"/>
  <c r="J125" i="1"/>
  <c r="L121" i="1"/>
  <c r="L123" i="1" s="1"/>
  <c r="O121" i="1"/>
  <c r="O123" i="1" s="1"/>
  <c r="K131" i="1"/>
  <c r="N131" i="1"/>
  <c r="O182" i="1"/>
  <c r="O177" i="1"/>
  <c r="K224" i="1"/>
  <c r="J226" i="1"/>
  <c r="K230" i="1"/>
  <c r="J230" i="1" s="1"/>
  <c r="J232" i="1"/>
  <c r="L430" i="1"/>
  <c r="O477" i="1"/>
  <c r="G512" i="1"/>
  <c r="I510" i="1"/>
  <c r="J141" i="1"/>
  <c r="M180" i="1"/>
  <c r="D213" i="1"/>
  <c r="G224" i="1"/>
  <c r="G226" i="1"/>
  <c r="G230" i="1"/>
  <c r="G232" i="1"/>
  <c r="I271" i="1"/>
  <c r="E359" i="1"/>
  <c r="D359" i="1" s="1"/>
  <c r="D357" i="1"/>
  <c r="I359" i="1"/>
  <c r="I355" i="1"/>
  <c r="M357" i="1"/>
  <c r="N359" i="1"/>
  <c r="M359" i="1" s="1"/>
  <c r="E419" i="1"/>
  <c r="D419" i="1" s="1"/>
  <c r="D417" i="1"/>
  <c r="K459" i="1"/>
  <c r="J457" i="1"/>
  <c r="M457" i="1"/>
  <c r="N459" i="1"/>
  <c r="M459" i="1" s="1"/>
  <c r="D498" i="1"/>
  <c r="E496" i="1"/>
  <c r="D496" i="1" s="1"/>
  <c r="F536" i="1"/>
  <c r="O536" i="1"/>
  <c r="M538" i="1"/>
  <c r="N534" i="1"/>
  <c r="N543" i="1"/>
  <c r="M543" i="1" s="1"/>
  <c r="M541" i="1"/>
  <c r="G545" i="1"/>
  <c r="H541" i="1"/>
  <c r="J545" i="1"/>
  <c r="K541" i="1"/>
  <c r="K543" i="1" s="1"/>
  <c r="J543" i="1" s="1"/>
  <c r="J606" i="1"/>
  <c r="K604" i="1"/>
  <c r="M606" i="1"/>
  <c r="N604" i="1"/>
  <c r="M615" i="1"/>
  <c r="N611" i="1"/>
  <c r="M611" i="1" s="1"/>
  <c r="M639" i="1"/>
  <c r="N637" i="1"/>
  <c r="M654" i="1"/>
  <c r="N650" i="1"/>
  <c r="N652" i="1" s="1"/>
  <c r="M652" i="1" s="1"/>
  <c r="G675" i="1"/>
  <c r="H671" i="1"/>
  <c r="J675" i="1"/>
  <c r="K671" i="1"/>
  <c r="M700" i="1"/>
  <c r="N698" i="1"/>
  <c r="M720" i="1"/>
  <c r="N716" i="1"/>
  <c r="N718" i="1" s="1"/>
  <c r="M718" i="1" s="1"/>
  <c r="G758" i="1"/>
  <c r="H756" i="1"/>
  <c r="J758" i="1"/>
  <c r="K756" i="1"/>
  <c r="G770" i="1"/>
  <c r="H768" i="1"/>
  <c r="J770" i="1"/>
  <c r="K768" i="1"/>
  <c r="G776" i="1"/>
  <c r="H774" i="1"/>
  <c r="J776" i="1"/>
  <c r="K774" i="1"/>
  <c r="G805" i="1"/>
  <c r="H803" i="1"/>
  <c r="J805" i="1"/>
  <c r="K803" i="1"/>
  <c r="G15" i="1"/>
  <c r="D19" i="1"/>
  <c r="D37" i="1"/>
  <c r="D45" i="1"/>
  <c r="D43" i="1" s="1"/>
  <c r="D41" i="1" s="1"/>
  <c r="J45" i="1"/>
  <c r="J43" i="1" s="1"/>
  <c r="J41" i="1" s="1"/>
  <c r="D66" i="1"/>
  <c r="J66" i="1"/>
  <c r="D70" i="1"/>
  <c r="J70" i="1"/>
  <c r="D87" i="1"/>
  <c r="J87" i="1"/>
  <c r="J89" i="1"/>
  <c r="G91" i="1"/>
  <c r="D95" i="1"/>
  <c r="M95" i="1"/>
  <c r="G97" i="1"/>
  <c r="M105" i="1"/>
  <c r="M107" i="1"/>
  <c r="G115" i="1"/>
  <c r="G117" i="1"/>
  <c r="M117" i="1"/>
  <c r="G125" i="1"/>
  <c r="M125" i="1"/>
  <c r="M128" i="1"/>
  <c r="G135" i="1"/>
  <c r="G137" i="1"/>
  <c r="G139" i="1"/>
  <c r="L139" i="1"/>
  <c r="J139" i="1" s="1"/>
  <c r="G141" i="1"/>
  <c r="M141" i="1"/>
  <c r="H145" i="1"/>
  <c r="K145" i="1"/>
  <c r="N145" i="1"/>
  <c r="L147" i="1"/>
  <c r="G151" i="1"/>
  <c r="G147" i="1" s="1"/>
  <c r="G145" i="1" s="1"/>
  <c r="M151" i="1"/>
  <c r="M147" i="1" s="1"/>
  <c r="G180" i="1"/>
  <c r="L180" i="1"/>
  <c r="N182" i="1"/>
  <c r="G184" i="1"/>
  <c r="M184" i="1"/>
  <c r="G200" i="1"/>
  <c r="G202" i="1" s="1"/>
  <c r="J200" i="1"/>
  <c r="J202" i="1" s="1"/>
  <c r="N202" i="1"/>
  <c r="G204" i="1"/>
  <c r="D211" i="1"/>
  <c r="M211" i="1"/>
  <c r="M215" i="1"/>
  <c r="M224" i="1"/>
  <c r="M226" i="1"/>
  <c r="M230" i="1"/>
  <c r="M232" i="1"/>
  <c r="H238" i="1"/>
  <c r="L238" i="1"/>
  <c r="J238" i="1" s="1"/>
  <c r="H240" i="1"/>
  <c r="M242" i="1"/>
  <c r="M240" i="1" s="1"/>
  <c r="K259" i="1"/>
  <c r="K261" i="1" s="1"/>
  <c r="N261" i="1"/>
  <c r="M261" i="1" s="1"/>
  <c r="G263" i="1"/>
  <c r="J273" i="1"/>
  <c r="K269" i="1"/>
  <c r="D295" i="1"/>
  <c r="E291" i="1"/>
  <c r="O326" i="1"/>
  <c r="M326" i="1" s="1"/>
  <c r="D328" i="1"/>
  <c r="E324" i="1"/>
  <c r="F355" i="1"/>
  <c r="O355" i="1"/>
  <c r="K359" i="1"/>
  <c r="J357" i="1"/>
  <c r="D400" i="1"/>
  <c r="E396" i="1"/>
  <c r="E424" i="1"/>
  <c r="D424" i="1" s="1"/>
  <c r="H424" i="1"/>
  <c r="G424" i="1" s="1"/>
  <c r="E432" i="1"/>
  <c r="H432" i="1"/>
  <c r="E444" i="1"/>
  <c r="H444" i="1"/>
  <c r="M448" i="1"/>
  <c r="N450" i="1"/>
  <c r="M450" i="1" s="1"/>
  <c r="J452" i="1"/>
  <c r="K448" i="1"/>
  <c r="J448" i="1" s="1"/>
  <c r="H475" i="1"/>
  <c r="K475" i="1"/>
  <c r="N482" i="1"/>
  <c r="N489" i="1"/>
  <c r="K496" i="1"/>
  <c r="J496" i="1" s="1"/>
  <c r="G498" i="1"/>
  <c r="N510" i="1"/>
  <c r="E512" i="1"/>
  <c r="E516" i="1"/>
  <c r="D516" i="1" s="1"/>
  <c r="N518" i="1"/>
  <c r="N522" i="1"/>
  <c r="M522" i="1" s="1"/>
  <c r="E524" i="1"/>
  <c r="E528" i="1"/>
  <c r="D528" i="1" s="1"/>
  <c r="N530" i="1"/>
  <c r="I536" i="1"/>
  <c r="K548" i="1"/>
  <c r="K550" i="1" s="1"/>
  <c r="F563" i="1"/>
  <c r="F562" i="1" s="1"/>
  <c r="O567" i="1"/>
  <c r="M567" i="1" s="1"/>
  <c r="O563" i="1"/>
  <c r="O562" i="1" s="1"/>
  <c r="F600" i="1"/>
  <c r="K611" i="1"/>
  <c r="K613" i="1" s="1"/>
  <c r="J613" i="1" s="1"/>
  <c r="M631" i="1"/>
  <c r="N629" i="1"/>
  <c r="M629" i="1" s="1"/>
  <c r="D633" i="1"/>
  <c r="E631" i="1"/>
  <c r="D637" i="1"/>
  <c r="E635" i="1"/>
  <c r="D635" i="1" s="1"/>
  <c r="N673" i="1"/>
  <c r="M673" i="1" s="1"/>
  <c r="M671" i="1"/>
  <c r="D694" i="1"/>
  <c r="E690" i="1"/>
  <c r="D690" i="1" s="1"/>
  <c r="D698" i="1"/>
  <c r="E696" i="1"/>
  <c r="D696" i="1" s="1"/>
  <c r="M706" i="1"/>
  <c r="N702" i="1"/>
  <c r="M742" i="1"/>
  <c r="N740" i="1"/>
  <c r="M740" i="1" s="1"/>
  <c r="D744" i="1"/>
  <c r="E742" i="1"/>
  <c r="G273" i="1"/>
  <c r="M291" i="1"/>
  <c r="M295" i="1"/>
  <c r="G304" i="1"/>
  <c r="M324" i="1"/>
  <c r="M328" i="1"/>
  <c r="G351" i="1"/>
  <c r="G379" i="1"/>
  <c r="M396" i="1"/>
  <c r="M400" i="1"/>
  <c r="M417" i="1"/>
  <c r="M421" i="1"/>
  <c r="M424" i="1"/>
  <c r="M426" i="1"/>
  <c r="M428" i="1"/>
  <c r="M430" i="1"/>
  <c r="M432" i="1"/>
  <c r="M434" i="1"/>
  <c r="M436" i="1"/>
  <c r="M438" i="1"/>
  <c r="M440" i="1"/>
  <c r="M442" i="1"/>
  <c r="M444" i="1"/>
  <c r="M446" i="1"/>
  <c r="G452" i="1"/>
  <c r="G461" i="1"/>
  <c r="D475" i="1"/>
  <c r="D479" i="1"/>
  <c r="J482" i="1"/>
  <c r="J486" i="1"/>
  <c r="J489" i="1"/>
  <c r="J493" i="1"/>
  <c r="D502" i="1"/>
  <c r="D504" i="1"/>
  <c r="D506" i="1"/>
  <c r="J510" i="1"/>
  <c r="J512" i="1"/>
  <c r="J514" i="1"/>
  <c r="J516" i="1"/>
  <c r="J518" i="1"/>
  <c r="J520" i="1"/>
  <c r="J522" i="1"/>
  <c r="J524" i="1"/>
  <c r="J526" i="1"/>
  <c r="J528" i="1"/>
  <c r="J530" i="1"/>
  <c r="J532" i="1"/>
  <c r="J538" i="1"/>
  <c r="D545" i="1"/>
  <c r="M591" i="1"/>
  <c r="N593" i="1"/>
  <c r="M593" i="1" s="1"/>
  <c r="N563" i="1"/>
  <c r="J595" i="1"/>
  <c r="K591" i="1"/>
  <c r="J591" i="1" s="1"/>
  <c r="D654" i="1"/>
  <c r="E650" i="1"/>
  <c r="E652" i="1" s="1"/>
  <c r="D652" i="1" s="1"/>
  <c r="I652" i="1"/>
  <c r="M694" i="1"/>
  <c r="N690" i="1"/>
  <c r="N692" i="1" s="1"/>
  <c r="M692" i="1" s="1"/>
  <c r="G559" i="1"/>
  <c r="M565" i="1"/>
  <c r="M569" i="1"/>
  <c r="G599" i="1"/>
  <c r="G600" i="1"/>
  <c r="G602" i="1"/>
  <c r="G604" i="1"/>
  <c r="G606" i="1"/>
  <c r="O609" i="1"/>
  <c r="O608" i="1" s="1"/>
  <c r="J631" i="1"/>
  <c r="J633" i="1"/>
  <c r="J635" i="1"/>
  <c r="J637" i="1"/>
  <c r="J639" i="1"/>
  <c r="D644" i="1"/>
  <c r="D646" i="1"/>
  <c r="D648" i="1"/>
  <c r="D675" i="1"/>
  <c r="J696" i="1"/>
  <c r="J698" i="1"/>
  <c r="J700" i="1"/>
  <c r="J706" i="1"/>
  <c r="J740" i="1"/>
  <c r="J742" i="1"/>
  <c r="J744" i="1"/>
  <c r="H786" i="1"/>
  <c r="G786" i="1" s="1"/>
  <c r="G784" i="1"/>
  <c r="D788" i="1"/>
  <c r="E784" i="1"/>
  <c r="E786" i="1" s="1"/>
  <c r="D786" i="1" s="1"/>
  <c r="D746" i="1"/>
  <c r="D750" i="1"/>
  <c r="D754" i="1"/>
  <c r="D756" i="1"/>
  <c r="D758" i="1"/>
  <c r="D760" i="1"/>
  <c r="D762" i="1"/>
  <c r="D764" i="1"/>
  <c r="D766" i="1"/>
  <c r="D768" i="1"/>
  <c r="D770" i="1"/>
  <c r="D772" i="1"/>
  <c r="D774" i="1"/>
  <c r="D776" i="1"/>
  <c r="D778" i="1"/>
  <c r="D780" i="1"/>
  <c r="D782" i="1"/>
  <c r="D795" i="1"/>
  <c r="D797" i="1"/>
  <c r="D799" i="1"/>
  <c r="D801" i="1"/>
  <c r="D803" i="1"/>
  <c r="D805" i="1"/>
  <c r="L293" i="1"/>
  <c r="L326" i="1"/>
  <c r="J326" i="1" s="1"/>
  <c r="J324" i="1"/>
  <c r="L398" i="1"/>
  <c r="D35" i="1"/>
  <c r="G68" i="1"/>
  <c r="L261" i="1"/>
  <c r="L271" i="1"/>
  <c r="L450" i="1"/>
  <c r="I17" i="1"/>
  <c r="G17" i="1" s="1"/>
  <c r="G66" i="1"/>
  <c r="E68" i="1"/>
  <c r="D68" i="1" s="1"/>
  <c r="K68" i="1"/>
  <c r="J68" i="1" s="1"/>
  <c r="O68" i="1"/>
  <c r="M68" i="1" s="1"/>
  <c r="G77" i="1"/>
  <c r="K79" i="1"/>
  <c r="J79" i="1" s="1"/>
  <c r="K85" i="1"/>
  <c r="I93" i="1"/>
  <c r="G93" i="1" s="1"/>
  <c r="D15" i="1"/>
  <c r="J15" i="1"/>
  <c r="D33" i="1"/>
  <c r="D77" i="1"/>
  <c r="J91" i="1"/>
  <c r="H133" i="1"/>
  <c r="H182" i="1"/>
  <c r="G182" i="1" s="1"/>
  <c r="H202" i="1"/>
  <c r="H213" i="1"/>
  <c r="G213" i="1" s="1"/>
  <c r="F238" i="1"/>
  <c r="H259" i="1"/>
  <c r="H269" i="1"/>
  <c r="H291" i="1"/>
  <c r="H324" i="1"/>
  <c r="H298" i="1" s="1"/>
  <c r="H359" i="1"/>
  <c r="L359" i="1"/>
  <c r="H396" i="1"/>
  <c r="M419" i="1"/>
  <c r="H448" i="1"/>
  <c r="I484" i="1"/>
  <c r="D538" i="1"/>
  <c r="E534" i="1"/>
  <c r="E543" i="1"/>
  <c r="D543" i="1" s="1"/>
  <c r="G300" i="1"/>
  <c r="H302" i="1"/>
  <c r="G347" i="1"/>
  <c r="H349" i="1"/>
  <c r="G349" i="1" s="1"/>
  <c r="G375" i="1"/>
  <c r="H377" i="1"/>
  <c r="G377" i="1" s="1"/>
  <c r="G417" i="1"/>
  <c r="H419" i="1"/>
  <c r="G419" i="1" s="1"/>
  <c r="G457" i="1"/>
  <c r="H459" i="1"/>
  <c r="G459" i="1" s="1"/>
  <c r="E477" i="1"/>
  <c r="D477" i="1" s="1"/>
  <c r="D486" i="1"/>
  <c r="E482" i="1"/>
  <c r="E491" i="1"/>
  <c r="D491" i="1" s="1"/>
  <c r="J788" i="1"/>
  <c r="K784" i="1"/>
  <c r="J790" i="1"/>
  <c r="N790" i="1"/>
  <c r="G552" i="1"/>
  <c r="H548" i="1"/>
  <c r="L550" i="1"/>
  <c r="G555" i="1"/>
  <c r="H557" i="1"/>
  <c r="G557" i="1" s="1"/>
  <c r="G595" i="1"/>
  <c r="H591" i="1"/>
  <c r="L593" i="1"/>
  <c r="J654" i="1"/>
  <c r="K650" i="1"/>
  <c r="J694" i="1"/>
  <c r="K690" i="1"/>
  <c r="J702" i="1"/>
  <c r="K704" i="1"/>
  <c r="J704" i="1" s="1"/>
  <c r="J720" i="1"/>
  <c r="K716" i="1"/>
  <c r="K484" i="1"/>
  <c r="J484" i="1" s="1"/>
  <c r="K491" i="1"/>
  <c r="J491" i="1" s="1"/>
  <c r="K536" i="1"/>
  <c r="G615" i="1"/>
  <c r="H611" i="1"/>
  <c r="L609" i="1"/>
  <c r="L608" i="1" s="1"/>
  <c r="D628" i="1"/>
  <c r="E615" i="1"/>
  <c r="E10" i="1" s="1"/>
  <c r="J629" i="1"/>
  <c r="E673" i="1"/>
  <c r="D673" i="1" s="1"/>
  <c r="E718" i="1"/>
  <c r="D718" i="1" s="1"/>
  <c r="E748" i="1"/>
  <c r="D748" i="1" s="1"/>
  <c r="J536" i="1" l="1"/>
  <c r="M375" i="1"/>
  <c r="N298" i="1"/>
  <c r="M768" i="1"/>
  <c r="J11" i="1"/>
  <c r="D11" i="1"/>
  <c r="G11" i="1"/>
  <c r="G10" i="1"/>
  <c r="M10" i="1"/>
  <c r="J10" i="1"/>
  <c r="N13" i="1"/>
  <c r="N12" i="1" s="1"/>
  <c r="O354" i="1"/>
  <c r="K12" i="1"/>
  <c r="L12" i="1"/>
  <c r="H267" i="1"/>
  <c r="K35" i="1"/>
  <c r="J35" i="1" s="1"/>
  <c r="D448" i="1"/>
  <c r="F354" i="1"/>
  <c r="G238" i="1"/>
  <c r="N75" i="1"/>
  <c r="O12" i="1"/>
  <c r="O642" i="1"/>
  <c r="O641" i="1" s="1"/>
  <c r="H75" i="1"/>
  <c r="E298" i="1"/>
  <c r="D298" i="1" s="1"/>
  <c r="G39" i="1"/>
  <c r="J475" i="1"/>
  <c r="J269" i="1"/>
  <c r="K267" i="1"/>
  <c r="J180" i="1"/>
  <c r="J178" i="1" s="1"/>
  <c r="L178" i="1"/>
  <c r="L177" i="1" s="1"/>
  <c r="J39" i="1"/>
  <c r="G101" i="1"/>
  <c r="H99" i="1"/>
  <c r="H74" i="1" s="1"/>
  <c r="J644" i="1"/>
  <c r="L103" i="1"/>
  <c r="L99" i="1"/>
  <c r="F103" i="1"/>
  <c r="F99" i="1"/>
  <c r="I75" i="1"/>
  <c r="O75" i="1"/>
  <c r="G302" i="1"/>
  <c r="D259" i="1"/>
  <c r="G178" i="1"/>
  <c r="D39" i="1"/>
  <c r="G690" i="1"/>
  <c r="J459" i="1"/>
  <c r="M178" i="1"/>
  <c r="G510" i="1"/>
  <c r="I508" i="1"/>
  <c r="I354" i="1" s="1"/>
  <c r="E99" i="1"/>
  <c r="J300" i="1"/>
  <c r="K298" i="1"/>
  <c r="J298" i="1" s="1"/>
  <c r="M269" i="1"/>
  <c r="N267" i="1"/>
  <c r="M267" i="1" s="1"/>
  <c r="E271" i="1"/>
  <c r="D271" i="1" s="1"/>
  <c r="E267" i="1"/>
  <c r="O208" i="1"/>
  <c r="J438" i="1"/>
  <c r="D375" i="1"/>
  <c r="O103" i="1"/>
  <c r="M103" i="1" s="1"/>
  <c r="O99" i="1"/>
  <c r="K103" i="1"/>
  <c r="K99" i="1"/>
  <c r="K74" i="1" s="1"/>
  <c r="M39" i="1"/>
  <c r="M644" i="1"/>
  <c r="E459" i="1"/>
  <c r="D459" i="1" s="1"/>
  <c r="E455" i="1"/>
  <c r="N99" i="1"/>
  <c r="N74" i="1" s="1"/>
  <c r="L75" i="1"/>
  <c r="F74" i="1"/>
  <c r="H13" i="1"/>
  <c r="H12" i="1" s="1"/>
  <c r="I99" i="1"/>
  <c r="K508" i="1"/>
  <c r="E75" i="1"/>
  <c r="J291" i="1"/>
  <c r="D793" i="1"/>
  <c r="J347" i="1"/>
  <c r="H778" i="1"/>
  <c r="G778" i="1" s="1"/>
  <c r="D91" i="1"/>
  <c r="D75" i="1" s="1"/>
  <c r="N355" i="1"/>
  <c r="M355" i="1" s="1"/>
  <c r="G740" i="1"/>
  <c r="J565" i="1"/>
  <c r="J567" i="1"/>
  <c r="H795" i="1"/>
  <c r="G795" i="1" s="1"/>
  <c r="K760" i="1"/>
  <c r="J760" i="1" s="1"/>
  <c r="E563" i="1"/>
  <c r="E562" i="1" s="1"/>
  <c r="D562" i="1" s="1"/>
  <c r="N760" i="1"/>
  <c r="M760" i="1" s="1"/>
  <c r="D792" i="1"/>
  <c r="K748" i="1"/>
  <c r="J748" i="1" s="1"/>
  <c r="E550" i="1"/>
  <c r="D550" i="1" s="1"/>
  <c r="G133" i="1"/>
  <c r="K795" i="1"/>
  <c r="J795" i="1" s="1"/>
  <c r="G746" i="1"/>
  <c r="E567" i="1"/>
  <c r="D567" i="1" s="1"/>
  <c r="M772" i="1"/>
  <c r="M145" i="1"/>
  <c r="J293" i="1"/>
  <c r="E593" i="1"/>
  <c r="D593" i="1" s="1"/>
  <c r="H502" i="1"/>
  <c r="G502" i="1" s="1"/>
  <c r="J432" i="1"/>
  <c r="J123" i="1"/>
  <c r="D133" i="1"/>
  <c r="M93" i="1"/>
  <c r="H567" i="1"/>
  <c r="G567" i="1" s="1"/>
  <c r="J555" i="1"/>
  <c r="M298" i="1"/>
  <c r="D121" i="1"/>
  <c r="J375" i="1"/>
  <c r="N349" i="1"/>
  <c r="M349" i="1" s="1"/>
  <c r="N302" i="1"/>
  <c r="M302" i="1" s="1"/>
  <c r="H35" i="1"/>
  <c r="G35" i="1" s="1"/>
  <c r="M780" i="1"/>
  <c r="G742" i="1"/>
  <c r="D209" i="1"/>
  <c r="E349" i="1"/>
  <c r="D349" i="1" s="1"/>
  <c r="D784" i="1"/>
  <c r="E85" i="1"/>
  <c r="D85" i="1" s="1"/>
  <c r="J646" i="1"/>
  <c r="M33" i="1"/>
  <c r="M123" i="1"/>
  <c r="D149" i="1"/>
  <c r="G704" i="1"/>
  <c r="M690" i="1"/>
  <c r="M300" i="1"/>
  <c r="J430" i="1"/>
  <c r="G702" i="1"/>
  <c r="G209" i="1"/>
  <c r="G131" i="1"/>
  <c r="D457" i="1"/>
  <c r="M182" i="1"/>
  <c r="E704" i="1"/>
  <c r="D704" i="1" s="1"/>
  <c r="J611" i="1"/>
  <c r="L236" i="1"/>
  <c r="L208" i="1" s="1"/>
  <c r="J398" i="1"/>
  <c r="K778" i="1"/>
  <c r="J778" i="1" s="1"/>
  <c r="H760" i="1"/>
  <c r="G760" i="1" s="1"/>
  <c r="G646" i="1"/>
  <c r="N557" i="1"/>
  <c r="M557" i="1" s="1"/>
  <c r="G534" i="1"/>
  <c r="E436" i="1"/>
  <c r="D436" i="1" s="1"/>
  <c r="J121" i="1"/>
  <c r="E602" i="1"/>
  <c r="E600" i="1" s="1"/>
  <c r="E599" i="1" s="1"/>
  <c r="G489" i="1"/>
  <c r="M754" i="1"/>
  <c r="M756" i="1"/>
  <c r="E177" i="1"/>
  <c r="N208" i="1"/>
  <c r="M477" i="1"/>
  <c r="J259" i="1"/>
  <c r="J261" i="1"/>
  <c r="I641" i="1"/>
  <c r="G650" i="1"/>
  <c r="K502" i="1"/>
  <c r="J502" i="1" s="1"/>
  <c r="H436" i="1"/>
  <c r="G436" i="1" s="1"/>
  <c r="D269" i="1"/>
  <c r="M209" i="1"/>
  <c r="M548" i="1"/>
  <c r="M238" i="1"/>
  <c r="M475" i="1"/>
  <c r="L355" i="1"/>
  <c r="L354" i="1" s="1"/>
  <c r="N748" i="1"/>
  <c r="M748" i="1" s="1"/>
  <c r="M646" i="1"/>
  <c r="E692" i="1"/>
  <c r="D692" i="1" s="1"/>
  <c r="M650" i="1"/>
  <c r="J548" i="1"/>
  <c r="G484" i="1"/>
  <c r="J85" i="1"/>
  <c r="L266" i="1"/>
  <c r="J396" i="1"/>
  <c r="G536" i="1"/>
  <c r="G482" i="1"/>
  <c r="N271" i="1"/>
  <c r="M271" i="1" s="1"/>
  <c r="M101" i="1"/>
  <c r="K302" i="1"/>
  <c r="J302" i="1" s="1"/>
  <c r="M236" i="1"/>
  <c r="J444" i="1"/>
  <c r="D13" i="1"/>
  <c r="O793" i="1"/>
  <c r="O792" i="1" s="1"/>
  <c r="N502" i="1"/>
  <c r="M502" i="1" s="1"/>
  <c r="J101" i="1"/>
  <c r="M91" i="1"/>
  <c r="D131" i="1"/>
  <c r="M795" i="1"/>
  <c r="G637" i="1"/>
  <c r="H635" i="1"/>
  <c r="G635" i="1" s="1"/>
  <c r="K609" i="1"/>
  <c r="K608" i="1" s="1"/>
  <c r="J608" i="1" s="1"/>
  <c r="E145" i="1"/>
  <c r="G121" i="1"/>
  <c r="J83" i="1"/>
  <c r="J75" i="1" s="1"/>
  <c r="J442" i="1"/>
  <c r="K177" i="1"/>
  <c r="G629" i="1"/>
  <c r="I208" i="1"/>
  <c r="E236" i="1"/>
  <c r="E208" i="1" s="1"/>
  <c r="O266" i="1"/>
  <c r="N792" i="1"/>
  <c r="E182" i="1"/>
  <c r="D182" i="1" s="1"/>
  <c r="D180" i="1"/>
  <c r="D178" i="1" s="1"/>
  <c r="J33" i="1"/>
  <c r="J13" i="1"/>
  <c r="N17" i="1"/>
  <c r="M17" i="1" s="1"/>
  <c r="M15" i="1"/>
  <c r="H718" i="1"/>
  <c r="G718" i="1" s="1"/>
  <c r="G716" i="1"/>
  <c r="E557" i="1"/>
  <c r="D557" i="1" s="1"/>
  <c r="D555" i="1"/>
  <c r="G530" i="1"/>
  <c r="H528" i="1"/>
  <c r="G528" i="1" s="1"/>
  <c r="K424" i="1"/>
  <c r="J424" i="1" s="1"/>
  <c r="J426" i="1"/>
  <c r="K419" i="1"/>
  <c r="J419" i="1" s="1"/>
  <c r="J417" i="1"/>
  <c r="E302" i="1"/>
  <c r="D302" i="1" s="1"/>
  <c r="D300" i="1"/>
  <c r="G652" i="1"/>
  <c r="F599" i="1"/>
  <c r="D563" i="1"/>
  <c r="M530" i="1"/>
  <c r="N528" i="1"/>
  <c r="M528" i="1" s="1"/>
  <c r="D524" i="1"/>
  <c r="E522" i="1"/>
  <c r="D522" i="1" s="1"/>
  <c r="M518" i="1"/>
  <c r="N516" i="1"/>
  <c r="M516" i="1" s="1"/>
  <c r="D512" i="1"/>
  <c r="E510" i="1"/>
  <c r="D444" i="1"/>
  <c r="E442" i="1"/>
  <c r="D442" i="1" s="1"/>
  <c r="D432" i="1"/>
  <c r="E430" i="1"/>
  <c r="D430" i="1" s="1"/>
  <c r="K271" i="1"/>
  <c r="J271" i="1" s="1"/>
  <c r="N177" i="1"/>
  <c r="M177" i="1" s="1"/>
  <c r="J803" i="1"/>
  <c r="K801" i="1"/>
  <c r="J801" i="1" s="1"/>
  <c r="G803" i="1"/>
  <c r="H801" i="1"/>
  <c r="G801" i="1" s="1"/>
  <c r="J774" i="1"/>
  <c r="K772" i="1"/>
  <c r="J772" i="1" s="1"/>
  <c r="G774" i="1"/>
  <c r="H772" i="1"/>
  <c r="G772" i="1" s="1"/>
  <c r="J768" i="1"/>
  <c r="K766" i="1"/>
  <c r="J766" i="1" s="1"/>
  <c r="G768" i="1"/>
  <c r="H766" i="1"/>
  <c r="G766" i="1" s="1"/>
  <c r="J756" i="1"/>
  <c r="K754" i="1"/>
  <c r="J754" i="1" s="1"/>
  <c r="G756" i="1"/>
  <c r="H754" i="1"/>
  <c r="G754" i="1" s="1"/>
  <c r="M698" i="1"/>
  <c r="N696" i="1"/>
  <c r="M696" i="1" s="1"/>
  <c r="J671" i="1"/>
  <c r="K673" i="1"/>
  <c r="J673" i="1" s="1"/>
  <c r="H673" i="1"/>
  <c r="G673" i="1" s="1"/>
  <c r="G671" i="1"/>
  <c r="M637" i="1"/>
  <c r="N635" i="1"/>
  <c r="M635" i="1" s="1"/>
  <c r="M604" i="1"/>
  <c r="N602" i="1"/>
  <c r="J604" i="1"/>
  <c r="K602" i="1"/>
  <c r="J541" i="1"/>
  <c r="J508" i="1"/>
  <c r="H543" i="1"/>
  <c r="G543" i="1" s="1"/>
  <c r="G541" i="1"/>
  <c r="N536" i="1"/>
  <c r="M536" i="1" s="1"/>
  <c r="M534" i="1"/>
  <c r="I266" i="1"/>
  <c r="K133" i="1"/>
  <c r="J133" i="1" s="1"/>
  <c r="G85" i="1"/>
  <c r="K477" i="1"/>
  <c r="J477" i="1" s="1"/>
  <c r="N613" i="1"/>
  <c r="M613" i="1" s="1"/>
  <c r="J359" i="1"/>
  <c r="H103" i="1"/>
  <c r="G103" i="1" s="1"/>
  <c r="J131" i="1"/>
  <c r="M716" i="1"/>
  <c r="D650" i="1"/>
  <c r="K593" i="1"/>
  <c r="J593" i="1" s="1"/>
  <c r="K563" i="1"/>
  <c r="M563" i="1"/>
  <c r="N562" i="1"/>
  <c r="M562" i="1" s="1"/>
  <c r="D742" i="1"/>
  <c r="E740" i="1"/>
  <c r="D740" i="1" s="1"/>
  <c r="N704" i="1"/>
  <c r="M704" i="1" s="1"/>
  <c r="M702" i="1"/>
  <c r="G644" i="1"/>
  <c r="D631" i="1"/>
  <c r="E629" i="1"/>
  <c r="D629" i="1" s="1"/>
  <c r="M510" i="1"/>
  <c r="N491" i="1"/>
  <c r="M491" i="1" s="1"/>
  <c r="M489" i="1"/>
  <c r="N484" i="1"/>
  <c r="M484" i="1" s="1"/>
  <c r="M482" i="1"/>
  <c r="H477" i="1"/>
  <c r="G477" i="1" s="1"/>
  <c r="G475" i="1"/>
  <c r="G455" i="1" s="1"/>
  <c r="K450" i="1"/>
  <c r="J450" i="1" s="1"/>
  <c r="G444" i="1"/>
  <c r="H442" i="1"/>
  <c r="G442" i="1" s="1"/>
  <c r="G432" i="1"/>
  <c r="H430" i="1"/>
  <c r="G430" i="1" s="1"/>
  <c r="E398" i="1"/>
  <c r="D398" i="1" s="1"/>
  <c r="D396" i="1"/>
  <c r="E326" i="1"/>
  <c r="D326" i="1" s="1"/>
  <c r="D324" i="1"/>
  <c r="E293" i="1"/>
  <c r="D293" i="1" s="1"/>
  <c r="D291" i="1"/>
  <c r="K236" i="1"/>
  <c r="L182" i="1"/>
  <c r="J182" i="1" s="1"/>
  <c r="L149" i="1"/>
  <c r="J149" i="1" s="1"/>
  <c r="L145" i="1"/>
  <c r="M121" i="1"/>
  <c r="F266" i="1"/>
  <c r="K209" i="1"/>
  <c r="J224" i="1"/>
  <c r="M131" i="1"/>
  <c r="N133" i="1"/>
  <c r="M133" i="1" s="1"/>
  <c r="E103" i="1"/>
  <c r="D101" i="1"/>
  <c r="N85" i="1"/>
  <c r="M85" i="1" s="1"/>
  <c r="M83" i="1"/>
  <c r="G83" i="1"/>
  <c r="G75" i="1" s="1"/>
  <c r="J550" i="1"/>
  <c r="M790" i="1"/>
  <c r="N788" i="1"/>
  <c r="N11" i="1" s="1"/>
  <c r="J784" i="1"/>
  <c r="K786" i="1"/>
  <c r="J786" i="1" s="1"/>
  <c r="D534" i="1"/>
  <c r="E536" i="1"/>
  <c r="D536" i="1" s="1"/>
  <c r="G396" i="1"/>
  <c r="H398" i="1"/>
  <c r="G398" i="1" s="1"/>
  <c r="G324" i="1"/>
  <c r="H326" i="1"/>
  <c r="G326" i="1" s="1"/>
  <c r="G298" i="1"/>
  <c r="G269" i="1"/>
  <c r="H271" i="1"/>
  <c r="G271" i="1" s="1"/>
  <c r="G259" i="1"/>
  <c r="H261" i="1"/>
  <c r="G261" i="1" s="1"/>
  <c r="H236" i="1"/>
  <c r="D238" i="1"/>
  <c r="F236" i="1"/>
  <c r="H177" i="1"/>
  <c r="G177" i="1" s="1"/>
  <c r="E611" i="1"/>
  <c r="D615" i="1"/>
  <c r="D10" i="1" s="1"/>
  <c r="G611" i="1"/>
  <c r="H613" i="1"/>
  <c r="G613" i="1" s="1"/>
  <c r="J716" i="1"/>
  <c r="K718" i="1"/>
  <c r="J718" i="1" s="1"/>
  <c r="J690" i="1"/>
  <c r="K692" i="1"/>
  <c r="J692" i="1" s="1"/>
  <c r="J650" i="1"/>
  <c r="K652" i="1"/>
  <c r="J652" i="1" s="1"/>
  <c r="G591" i="1"/>
  <c r="H593" i="1"/>
  <c r="G593" i="1" s="1"/>
  <c r="H563" i="1"/>
  <c r="H550" i="1"/>
  <c r="G550" i="1" s="1"/>
  <c r="G548" i="1"/>
  <c r="D482" i="1"/>
  <c r="E484" i="1"/>
  <c r="D484" i="1" s="1"/>
  <c r="G448" i="1"/>
  <c r="H450" i="1"/>
  <c r="G450" i="1" s="1"/>
  <c r="G291" i="1"/>
  <c r="H293" i="1"/>
  <c r="G293" i="1" s="1"/>
  <c r="M208" i="1" l="1"/>
  <c r="M75" i="1"/>
  <c r="D99" i="1"/>
  <c r="D74" i="1" s="1"/>
  <c r="J103" i="1"/>
  <c r="N455" i="1"/>
  <c r="M455" i="1"/>
  <c r="D455" i="1"/>
  <c r="I74" i="1"/>
  <c r="G99" i="1"/>
  <c r="G74" i="1" s="1"/>
  <c r="J455" i="1"/>
  <c r="D510" i="1"/>
  <c r="E508" i="1"/>
  <c r="D508" i="1" s="1"/>
  <c r="J99" i="1"/>
  <c r="J74" i="1" s="1"/>
  <c r="M99" i="1"/>
  <c r="M74" i="1" s="1"/>
  <c r="E642" i="1"/>
  <c r="N508" i="1"/>
  <c r="H642" i="1"/>
  <c r="H641" i="1" s="1"/>
  <c r="G641" i="1" s="1"/>
  <c r="D103" i="1"/>
  <c r="E74" i="1"/>
  <c r="L74" i="1"/>
  <c r="O74" i="1"/>
  <c r="O9" i="1" s="1"/>
  <c r="H508" i="1"/>
  <c r="K642" i="1"/>
  <c r="K455" i="1"/>
  <c r="H455" i="1"/>
  <c r="D602" i="1"/>
  <c r="M793" i="1"/>
  <c r="L9" i="1"/>
  <c r="J609" i="1"/>
  <c r="J236" i="1"/>
  <c r="J267" i="1"/>
  <c r="D177" i="1"/>
  <c r="N266" i="1"/>
  <c r="M266" i="1" s="1"/>
  <c r="J177" i="1"/>
  <c r="K355" i="1"/>
  <c r="J355" i="1" s="1"/>
  <c r="D600" i="1"/>
  <c r="G508" i="1"/>
  <c r="H609" i="1"/>
  <c r="H608" i="1" s="1"/>
  <c r="G608" i="1" s="1"/>
  <c r="M13" i="1"/>
  <c r="G12" i="1"/>
  <c r="D599" i="1"/>
  <c r="G13" i="1"/>
  <c r="N609" i="1"/>
  <c r="M609" i="1" s="1"/>
  <c r="M792" i="1"/>
  <c r="H355" i="1"/>
  <c r="K266" i="1"/>
  <c r="J266" i="1" s="1"/>
  <c r="H793" i="1"/>
  <c r="G793" i="1" s="1"/>
  <c r="K793" i="1"/>
  <c r="J793" i="1" s="1"/>
  <c r="M12" i="1"/>
  <c r="J602" i="1"/>
  <c r="K600" i="1"/>
  <c r="M602" i="1"/>
  <c r="N600" i="1"/>
  <c r="J209" i="1"/>
  <c r="K208" i="1"/>
  <c r="J208" i="1" s="1"/>
  <c r="D267" i="1"/>
  <c r="E266" i="1"/>
  <c r="D266" i="1" s="1"/>
  <c r="J563" i="1"/>
  <c r="K562" i="1"/>
  <c r="J562" i="1" s="1"/>
  <c r="E355" i="1"/>
  <c r="D355" i="1" s="1"/>
  <c r="E613" i="1"/>
  <c r="D613" i="1" s="1"/>
  <c r="E609" i="1"/>
  <c r="D611" i="1"/>
  <c r="D236" i="1"/>
  <c r="F208" i="1"/>
  <c r="F9" i="1" s="1"/>
  <c r="G236" i="1"/>
  <c r="H208" i="1"/>
  <c r="G208" i="1" s="1"/>
  <c r="N784" i="1"/>
  <c r="N642" i="1" s="1"/>
  <c r="M788" i="1"/>
  <c r="M11" i="1" s="1"/>
  <c r="G563" i="1"/>
  <c r="H562" i="1"/>
  <c r="G562" i="1" s="1"/>
  <c r="G267" i="1"/>
  <c r="H266" i="1"/>
  <c r="G266" i="1" s="1"/>
  <c r="N354" i="1" l="1"/>
  <c r="M354" i="1" s="1"/>
  <c r="D354" i="1"/>
  <c r="E354" i="1"/>
  <c r="G355" i="1"/>
  <c r="H354" i="1"/>
  <c r="G354" i="1" s="1"/>
  <c r="M508" i="1"/>
  <c r="K354" i="1"/>
  <c r="I9" i="1"/>
  <c r="J12" i="1"/>
  <c r="D12" i="1"/>
  <c r="G609" i="1"/>
  <c r="H792" i="1"/>
  <c r="G792" i="1" s="1"/>
  <c r="J354" i="1"/>
  <c r="G642" i="1"/>
  <c r="N608" i="1"/>
  <c r="M608" i="1" s="1"/>
  <c r="K792" i="1"/>
  <c r="J792" i="1" s="1"/>
  <c r="J642" i="1"/>
  <c r="K641" i="1"/>
  <c r="J641" i="1" s="1"/>
  <c r="E641" i="1"/>
  <c r="D641" i="1" s="1"/>
  <c r="D642" i="1"/>
  <c r="M600" i="1"/>
  <c r="N599" i="1"/>
  <c r="M599" i="1" s="1"/>
  <c r="J600" i="1"/>
  <c r="K599" i="1"/>
  <c r="N786" i="1"/>
  <c r="M786" i="1" s="1"/>
  <c r="M784" i="1"/>
  <c r="D208" i="1"/>
  <c r="E608" i="1"/>
  <c r="D608" i="1" s="1"/>
  <c r="D609" i="1"/>
  <c r="H9" i="1" l="1"/>
  <c r="D9" i="1"/>
  <c r="E9" i="1"/>
  <c r="K9" i="1"/>
  <c r="J599" i="1"/>
  <c r="N641" i="1"/>
  <c r="N9" i="1" s="1"/>
  <c r="M642" i="1"/>
  <c r="G9" i="1" l="1"/>
  <c r="J9" i="1"/>
  <c r="M641" i="1"/>
  <c r="M9" i="1" l="1"/>
</calcChain>
</file>

<file path=xl/sharedStrings.xml><?xml version="1.0" encoding="utf-8"?>
<sst xmlns="http://schemas.openxmlformats.org/spreadsheetml/2006/main" count="826" uniqueCount="169">
  <si>
    <t>Ծրագիր</t>
  </si>
  <si>
    <t>Միջոց_x000D_
առում</t>
  </si>
  <si>
    <t>Բյուջետային հատկացումների գլխավոր կարգադրիչների, ծրագրերի, միջոցառումների և միջոցառումները կատարող պետական մարմինների անվանումները</t>
  </si>
  <si>
    <t>Առաջին կիսամյակ</t>
  </si>
  <si>
    <t>Ինն ամիս</t>
  </si>
  <si>
    <t>Տարի</t>
  </si>
  <si>
    <t>ԸՆԴԱՄԵՆԸ_x000D_
այդ թվում`</t>
  </si>
  <si>
    <t>ՀՀ ՎԱՐՉԱՊԵՏԻ ԱՇԽԱՏԱԿԱԶՄ_x000D_
այդ թվում`</t>
  </si>
  <si>
    <t>Պետական հատվածի արդիականացման ծրագիր</t>
  </si>
  <si>
    <t>այդ թվում`</t>
  </si>
  <si>
    <t>այդ թվում` ըստ կատարողների</t>
  </si>
  <si>
    <t>ՀՀ ֆինանսների նախարարություն</t>
  </si>
  <si>
    <t>այդ թվում` բյուջետային ծախսերի տնտեսագիտական դասակարգման հոդվածներ</t>
  </si>
  <si>
    <t>ԸՆԹԱՑԻԿ ԾԱԽՍԵՐ</t>
  </si>
  <si>
    <t>- Աշխատողների աշխատավարձեր և հավելավճարներ</t>
  </si>
  <si>
    <t>- Կապի ծառայություններ</t>
  </si>
  <si>
    <t>- Ապահովագրական ծախսեր</t>
  </si>
  <si>
    <t>- Ներքին գործուղումներ</t>
  </si>
  <si>
    <t>- Համակարգչային ծառայություններ</t>
  </si>
  <si>
    <t>- Աշխատակազմի մասնագիտական զարգացման ծառայություններ</t>
  </si>
  <si>
    <t>- Տեղեկատվական ծառայություններ</t>
  </si>
  <si>
    <t>- Կառավարչական ծառայություններ</t>
  </si>
  <si>
    <t>- Ներկայացուցչական ծախսեր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</si>
  <si>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</si>
  <si>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</si>
  <si>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</si>
  <si>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Այլ ծախսեր</t>
  </si>
  <si>
    <t>ՈՉ ՖԻՆԱՆՍԱԿԱՆ ԱԿՏԻՎՆԵՐԻ ԳԾՈՎ ԾԱԽՍԵՐ</t>
  </si>
  <si>
    <t>- այլ մեքենաներ և սարքավորումներ</t>
  </si>
  <si>
    <t>Սոցիալական ներդրումների և տեղական զարգացման ծրագիր</t>
  </si>
  <si>
    <t>Համաշխարհային բանկի աջակցությամբ իրականացվող Տարածքային զարգացման հիմնադրամի ծրագրի կառավարում</t>
  </si>
  <si>
    <t>ՀՀ վարչապետի աշխատակազմ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</si>
  <si>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</si>
  <si>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</si>
  <si>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</si>
  <si>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Արտասահմանյան գործուղումների գծով ծախսեր</t>
  </si>
  <si>
    <t>- Վարչական ծառայություններ</t>
  </si>
  <si>
    <t>- Կենցաղային և հանրային սննդի ծառայություններ</t>
  </si>
  <si>
    <t>- Շենքերի և կառույցների ընթացիկ նորոգում և պահպանում</t>
  </si>
  <si>
    <t>- Կենցաղային և հանրային սննդի նյութեր</t>
  </si>
  <si>
    <t>Հարկեր, պարտադիր վճարներ և տույժեր, որոնք կառավարման տարբեր մակարդակների կողմից կիրառվում են միմյանց նկատմամբ</t>
  </si>
  <si>
    <t>- Շենքերի և շինությունների շինարարություն</t>
  </si>
  <si>
    <t>- Վարչական սարքավորումներ</t>
  </si>
  <si>
    <t>- Նախագծահետազոտական ծախսեր</t>
  </si>
  <si>
    <t>ՀՀ ՏԱՐԱԾՔԱՅԻՆ ԿԱՌԱՎԱՐՄԱՆ ԵՎ ԶԱՐԳԱՑՄԱՆ ՆԱԽԱՐԱՐՈՒԹՅՈՒՆ_x000D_
այդ թվում`</t>
  </si>
  <si>
    <t>Կոշտ թափոնների կառավարում</t>
  </si>
  <si>
    <t>ՀՀ տարածքային կառավարման և զարգացման նախարարություն</t>
  </si>
  <si>
    <t>Վերակառուցման և զարգացման եվրոպական բանկի աջակցությամբ իրականացվող «Երևանի  կոշտ թափոնների կառավարման» ծրագիր</t>
  </si>
  <si>
    <t>Եվրոպական  ներդրումային բանկի աջակցությամբ իրականացվող «Երևանի  կոշտ թափոնների կառավարման» ծրագիր</t>
  </si>
  <si>
    <t>Քաղաքային զարգացում</t>
  </si>
  <si>
    <t>Վերակառուցման և զարգացման եվրոպական բանկի աջակցությամբ իրականացվող Երևանի քաղաքային լուսավորության ծրագրի կատարման ապահովում</t>
  </si>
  <si>
    <t>Վերակառուցման և զարգացման եվրոպական բանկի աջակցությամբ իրականացվող Երևանի մետրոպոլիտենի վերակառուցման երկրորդ ծրագիր</t>
  </si>
  <si>
    <t>Եվրոպական ներդրումային բանկի աջակցությամբ իրականացվող Երևանի մետրոպոլիտենի վերակառուցման երկրորդ ծրագիր</t>
  </si>
  <si>
    <t>Ասիական զարգացման բանկի աջակցությամբ իրականացվող քաղաքային ենթակառուցվածքների և քաղաքի կայուն զարգացման ներդրումային ծրագիր</t>
  </si>
  <si>
    <t>Ասիական զարգացման բանկի աջակցությամբ իրականացվող քաղաքային ենթակառուցվածքների և քաղաքի կայուն զարգացման ներդրումային երկրորդ ծրագիր</t>
  </si>
  <si>
    <t>Վերակառուցման և զարգացման եվրոպական բանկի աջակցությամբ իրականացվող Գյումրու քաղաքային ճանապարհների  ծրագիր</t>
  </si>
  <si>
    <t>- Շենքերի և շինությունների կապիտալ վերանորոգում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</si>
  <si>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</si>
  <si>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</si>
  <si>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</si>
  <si>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ՀՀ  ԱՌՈՂՋԱՊԱՀՈՒԹՅԱՆ  ՆԱԽԱՐԱՐՈՒԹՅՈՒՆ_x000D_
այդ թվում`</t>
  </si>
  <si>
    <t>Առողջապահության համակարգի արդիականացման և արդյունավետության բարձրացման ծրագիր</t>
  </si>
  <si>
    <t>Համաշխարհային բանկի աջակցությամբ իրականացվող Ոչ վարակիչ հիվանդությունների կանխարգելման և վերահսկման ծրագիր</t>
  </si>
  <si>
    <t>ՀՀ  առողջապահության  նախարարություն</t>
  </si>
  <si>
    <t>- Գույքի և սարքավորումների վարձակալություն</t>
  </si>
  <si>
    <t>- Ընդհանուր բնույթի այլ ծառայություններ</t>
  </si>
  <si>
    <t>- այլ ընթացիկ դրամաշնորհներ</t>
  </si>
  <si>
    <t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</t>
  </si>
  <si>
    <t>ՀՀ ՏՆՏԵՍԱԿԱՆ ԶԱՐԳԱՑՄԱՆ ԵՎ ՆԵՐԴՐՈՒՄՆԵՐԻ ՆԱԽԱՐԱՐՈՒԹՅՈՒՆ_x000D_
այդ թվում`</t>
  </si>
  <si>
    <t>Ներդրումների և արտահանման խթանման ծրագիր</t>
  </si>
  <si>
    <t>Զբոսաշրջության զարգացման ծրագիր</t>
  </si>
  <si>
    <t>ՀՀ  ԳՅՈՒՂԱՏՆՏԵՍՈՒԹՅԱՆ ՆԱԽԱՐԱՐՈՒԹՅՈՒՆ_x000D_
այդ թվում`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</si>
  <si>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</si>
  <si>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</si>
  <si>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</si>
  <si>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Ենթակառուցվածքների և գյուղական ֆինանսավորման աջակցություն</t>
  </si>
  <si>
    <t>ՀՀ ԷՆԵՐԳԵՏԻԿ ԵՆԹԱԿԱՌՈՒՑՎԱԾՔՆԵՐԻ ԵՎ ԲՆԱԿԱՆ ՊԱՇԱՐՆԵՐԻ ՆԱԽԱՐԱՐՈՒԹՅՈՒՆ_x000D_
այդ թվում`</t>
  </si>
  <si>
    <t>Ոռոգման համակարգի առողջացում</t>
  </si>
  <si>
    <t>ՀՀ էներգետիկ ենթակառուցվածքների և բնական պաշարների նախարարության ջրային կոմիտե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</si>
  <si>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</si>
  <si>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</si>
  <si>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</t>
  </si>
  <si>
    <t>Ֆրանսիայի Հանրապետության կառավարության աջակցությամբ իրականացվող Վեդու ջրամբարի կառուցում</t>
  </si>
  <si>
    <t>ՀՀ էներգետիկ ենթակառուցվածքների և բնական պաշարների նախարարություն</t>
  </si>
  <si>
    <t>Ջրամատակարարաման և ջրահեռացման բարելավում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</si>
  <si>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</si>
  <si>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</si>
  <si>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Գերմանիայի զարգացման վարկերի բանկի աջակցությամբ իրականացվող Շիրակի (Գյումրու) մարզի ջրամատակարարման և ջրահեռացման համակարգերի վերականգնման ծրագիրª երկրորդ_x000D_
փուլ</t>
  </si>
  <si>
    <t>Էլեկտրաէներգետիկ համակարգի զարգացման ծրագիր</t>
  </si>
  <si>
    <t>ՀՀ  ԿՐԹՈՒԹՅԱՆ ԵՎ ԳԻՏՈՒԹՅԱՆ  ՆԱԽԱՐԱՐՈՒԹՅՈՒՆ_x000D_
այդ թվում`</t>
  </si>
  <si>
    <t>Կրթության որակի ապահովում</t>
  </si>
  <si>
    <t>Համաշխարհային բանկի կողմից իրականացվող «Կրթության բարելավում» վարկային ծրագիր</t>
  </si>
  <si>
    <t>ՀՀ  կրթության և գիտության  նախարարություն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</si>
  <si>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կազմակերպություններում /ԿՏԱԿ/</t>
  </si>
  <si>
    <t>ՀՀ  ՊԱՇՏՊԱՆՈՒԹՅԱՆ  ՆԱԽԱՐԱՐՈՒԹՅՈՒՆ_x000D_
այդ թվում`</t>
  </si>
  <si>
    <t>ՀՀ պաշտպանության ապահովում</t>
  </si>
  <si>
    <t>ՀՀ  պաշտպանության  նախարարություն</t>
  </si>
  <si>
    <t>ՀՀ  ԱՇԽԱՏԱՆՔԻ ԵՎ ՍՈՑԻԱԼԱԿԱՆ ՀԱՐՑԵՐԻ ՆԱԽԱՐԱՐՈՒԹՅՈՒՆ_x000D_
այդ թվում`</t>
  </si>
  <si>
    <t>Սոցիալական պաշտպանության համակարգի բարեփոխումներ</t>
  </si>
  <si>
    <t>Համաշխարհային բանկի աջակցությամբ իրականացվող սոցիալական պաշտպանության ոլորտի վարչարարության երկրորդ ծրագիր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</si>
  <si>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</si>
  <si>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ՀՀ ՏՐԱՆՍՊՈՐՏԻ, ԿԱՊԻ ԵՎ ՏԵՂԵԿԱՏՎԱԿԱՆ ՏԵԽՆՈԼՈԳԻԱՆԵՐԻ ՆԱԽԱՐԱՐՈՒԹՅՈՒՆ_x000D_
այդ թվում`</t>
  </si>
  <si>
    <t>Ճանապարհային ցանցի բարելավում</t>
  </si>
  <si>
    <t>ՀՀ տրանսպորտի, կապի և տեղեկատվական տեխնոլոգիաների նախարարություն</t>
  </si>
  <si>
    <t>- հատուկ նպատակային այլ նյութեր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</si>
  <si>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</si>
  <si>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- մասնագիտական ծառայություններ</t>
  </si>
  <si>
    <t>Եվրոպական ներդրումային  բանկի աջակցությամբ իրականացվող Մ6 Վանաձոր-Ալավերդի- Վրաստանի սահման միջպետական նշանակության ճանապարհի վերականգնման ծրագրի համակարգում և կառավարում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</si>
  <si>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</si>
  <si>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- Վերապատրաստման և ուսուցման նյութեր (Աշխատողների զարգացման)</t>
  </si>
  <si>
    <t>- Ոչ նյութական հիմնական միջոցներ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</si>
  <si>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</si>
  <si>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Եվրոպական ներդրումային բանկի աջակցությամբ իրականացվող Մ6 Վանաձոր-Ալավերդի- Վրաստանի սահման միջպետական նշանակության ճանապարհի կառուցում և հիմնանորոգում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</si>
  <si>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</si>
  <si>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ՀՀ ՊԵՏԱԿԱՆ ԵԿԱՄՈՒՏՆԵՐԻ ԿՈՄԻՏԵ_x000D_
այդ թվում`</t>
  </si>
  <si>
    <t>Հարկային վարչարարության արդիականացման ծրագիր</t>
  </si>
  <si>
    <t>Համաշխարհային բանկի աջակցությամբ իրականացվող Հարկային վարչարարության արդիականացման ծրագիր</t>
  </si>
  <si>
    <t>Համաշխարհային բանկի աջակցությամբ իրականացվող Հարկային վարչարարության արդիականացման ծրագրի շրջանակներում էլեկտրոնային կառավարման համակարգերի մշակում և ներդրում</t>
  </si>
  <si>
    <t>Ասիական զարգացման բանկի աջակցությամբ իրականացվող Հյուսիս-հարավ միջանցքի զարգացման վարկային ծրագիր, Տրանշ 3</t>
  </si>
  <si>
    <t>Եվրոպական ներդրումային բանկի աջակցությամբ իրականացվող Հյուսիս-հարավ միջանցքի_x000D_ զարգացման վարկային ծրագիր, Տրանշ 3</t>
  </si>
  <si>
    <t>Ասիական զարգացման բանկի աջակցությամբ իրականացվող Հյուսիս-հարավ միջանցքի_x000D_ զարգացման վարկային ծրագիր, Տրանշ 2</t>
  </si>
  <si>
    <t>Համաշխարհային բանկի աջակցությամբ իրականացվող կենսական նշանակության_x000D_ ճանապարհային ցանցի բարելավման լրացուցիչ ծրագրի շրջանակներում ավտոճանապարհների_x000D_ բարեկարգման աշխատանքներ</t>
  </si>
  <si>
    <t>Եվրասիական զարգացման բանկի աջակցությամբ իրականացվող Հյուսիս-հարավ միջանցքի_x000D_ զարգացման ծրագրի համակարգում և կառավարում</t>
  </si>
  <si>
    <t>Ասիական զարգացման բանկի աջակցությամբ իրականացվող Հյուսիս-հարավ միջանցքի_x000D_ զարգացման ծրագրի համակարգում և կառավարում (Տրանշ 3)</t>
  </si>
  <si>
    <t>Ասիական զարգացման բանկի աջակցությամբ իրականացվող Հյուսիս-հարավ միջանցքի_x000D_ զարգացման ծրագրի համակարգում և կառավարում ( Տրանշ 2)</t>
  </si>
  <si>
    <t>Համաշխարհային բանկի աջակցությամբ իրականացվող Կենսական նշանակության_x000D_ ճանապարհային ցանցի բարելավման լրացուցիչ ծրագրի շրջանակներում համակարգում և կառավարում</t>
  </si>
  <si>
    <t>Համաշխարհային բանկի աջակցությամբ իրականացվող Կենսական նշանակության_x000D_ ճանապարհային ցանցի բարելավման ծրագրի շրջանակներում համակարգում և կառավարում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</si>
  <si>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և_x000D_ աշխատանքային միջավայրի արդիականացում</t>
  </si>
  <si>
    <t>Ռուսաստանի Դաշնության կողմից տրամադրված պետական արտահանման երկրորդ վարկի հաշվին ռուսական արտադրության անհրաժեշտ ինժեներական և ավտոմոբիլային տեխնիկայով_x000D_ ապահովում</t>
  </si>
  <si>
    <t>Ասիական զարգացման բանկի աջակցությամբ իրականացվող  Ներդրումներ_x000D_ «Էլեկտրաէներգետիկական համակարգի օպերատոր» ՓԲԸ-ում Կարգավարման կառավարման_x000D_ ավտոմատացված համակարգի (SCADA) ընդլայնման  և պահուստային կարգավարական կառավարման կենտրոնի կառուցման նպատակով</t>
  </si>
  <si>
    <t>Ասիական զարգացման բանկի աջակցությամբ իրականացվող  Ներդրումներ «Բարձրավոլտ_x000D_ էլեկտրացանցերե ՓԲԸ-ում «Ագարակ-2»  և «Շինուհայր»  ենթակայանների վերակառուցման նպատակով</t>
  </si>
  <si>
    <t>Վերակառուցման և զարգացման միջազգային բանկի աջակցությամբ իրականացվող Ներդրումներ_x000D_ «Երևանի ջերմաէլեկտրակենտրոն» ՓԲԸ-ում Երևանի ՋԷԿ-ի ենթակայանի կառուցման նպատակով</t>
  </si>
  <si>
    <t>Վերակառուցման և զարգացման միջազգային բանկի աջակցությամբ իրականացվող Ներդրումներ_x000D_ «Բարձրավոլտ էլեկտրացանցեր» ՓԲԸ-ում, «Աշնակ» և «Արարատ-2» ենթակայանների վերակառուցման նպատակով</t>
  </si>
  <si>
    <t>Ասիական զարգացման բանկի աջակցությամբ իրականացվող  Կարգավարման կառավարման_x000D_ ավտոմատացված համակարգի (SCADA) ընդլայնման խորհրդատվական և կառավարման ծառայություններ</t>
  </si>
  <si>
    <t>Ասիական զարգացման բանկի աջակցությամբ իրականացվող  220 կՎ «Ագարակ-2» և «Շինուհայր»_x000D_ ենթակայանների վերակառուցման կառավարման ծառայություններ</t>
  </si>
  <si>
    <t>Վերակառուցման և զարգացման միջազգային բանկի աջակցությամբ իրականացվող Երևանի ՋԷԿ-ի_x000D_ ենթակայանի կառուցման խորհրդատվական և կառավարման ծառայություններ</t>
  </si>
  <si>
    <t>Վերակառուցման և զարգացման միջազգային բանկի աջակցությամբ իրականացվող «Աշնակ»_x000D_ ենթակայանի վերակառուցման ծրագրի խորհրդատվական և կառավարման ծառայություններ</t>
  </si>
  <si>
    <t>Եվրոպակական ներդրումային բանկի աջակցությամբ իրականացվող Երևանի ջրամատակարարման_x000D_ բարելավման ծրագրի շրջանակներում ջրամատակարարման և ջրահեռացման_x000D_ ենթակառուցվածքների հիմնանորոգում</t>
  </si>
  <si>
    <t>Եվրոպական ներդրումային բանկի աջակցությամբ իրականացվող Երևանի ջրամատակարարման_x000D_ բարելավման ծրագիր</t>
  </si>
  <si>
    <t>Եվրասիական զարգացման բանկի աջակցությամբ իրականացվող ոռոգման համակարգերի_x000D_ զարգացման ծրագրի շրջանակներում ջրային տնտեսության ենթակառուցվածքների հիմնանորոգում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</si>
  <si>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տնտեսության_x000D_ ենթակառուցվածքների հիմնանորոգում</t>
  </si>
  <si>
    <t>Համաշխարհային բանկի աջակցությամբ իրականացվող Ոռոգման համակարգերի_x000D_ արդյունավետության բարձրացման ծրագրի շրջանակներում ջրային տնտեսության_x000D_ ենթակառուցվածքների հիմնանորոգում</t>
  </si>
  <si>
    <t>Եվրասիական զարգացման բանկի աջակցությամբ իրականացվող ոռոգման համակարգերի_x000D_ զարգացման ծրագրի խորհրդատվություն և կառավարում</t>
  </si>
  <si>
    <t>Համաշխարհային բանկի աջակցությամբ իրականացվող Ոռոգման համակարգերի արդյունավետության բարձրացման ծրագրի խորհրդատվություն և կառավարում</t>
  </si>
  <si>
    <t>ՕՊԵԿ զարգացման միջազգային հիմնադրամի աջակցությամբ իրականացվող_x000D_ «Ենթակառուցվածքների և գյուղական ֆինանսավորման աջակցություն» վարկային ծրագիր շրջանակներում ոռոգման և ջրամատակարարման համակարգերի վերակառուցում</t>
  </si>
  <si>
    <t>ՕՊԵԿ զարգացման միջազգային հիմնադրամի աջակցությամբ իրականացվող_x000D_ «Ենթակառուցվածքների և գյուղական ֆինանսավորման աջակցություն» վարկային ծրագիր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</si>
  <si>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վարկային ծրագիր</t>
  </si>
  <si>
    <t>Համաշխարհային բանկի աջակցությամբ իրականացվող Պետական հատվածի արդիականացման_x000D_ երրորդ ծրագիր</t>
  </si>
  <si>
    <t>Համաշխարհային բանկի աջակցությամբ իրականացվող Պետական հատվածի արդիականացման_x000D_ երրորդ  ծրագրի շրջանակներում էլեկտրոնային կառավարման համակարգերի և սարքավորումների ձեռքբերում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</si>
  <si>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շինարարության_x000D_ աշխատանքներ</t>
  </si>
  <si>
    <t>Վերակառուցման և զարգացման եվրոպական բանկի աջակցությամբ իրականացվող «Կոտայքի և_x000D_ Գեղարքունիքի մարզերի կոշտ թափոնների կառավարման» ծրագիր</t>
  </si>
  <si>
    <t>Համաշխարհային բանկի աջակցությամբ իրականացվող առևտրի և ենթակառուցվածքների_x000D_ զարգացման ծրագիր</t>
  </si>
  <si>
    <t>Համաշխարհային բանկի աջակցությամբ իրականացվող առևտրի և ենթակառուցվածքների_x000D_ զարգացման ծրագրի շրջանակներում շենքերի և շինությունների հիմնանորոգում</t>
  </si>
  <si>
    <t>Համաշխարհային բանկի աջակցությամբ իրականացվող առևտրի և ենթակառուցվածքների_x000D_ զարգացման ծրագրի շրջանակներում սարքավորումների ձեռքբերում</t>
  </si>
  <si>
    <t>Համաշխարհային բանկի աջակցությամբ իրականացվող Տեղական տնտեսության և_x000D_ ենթակառուցվածքների զարգացման  ծրագրի կառավարում</t>
  </si>
  <si>
    <t>Համաշխարհային բանկի աջակցությամբ իրականացվող Տեղական տնտեսության և_x000D_ ենթակառուցվածքների զարգացման  ծրագրի շրջանակներում ՀՀ տարբեր մարզերում_x000D_ զբոսաշրջության հետ կապված ենթակառուցվածքների բարելավմանն ուղղված միջոցառումներ</t>
  </si>
  <si>
    <t xml:space="preserve"> Ընդամենը </t>
  </si>
  <si>
    <t xml:space="preserve"> այդ թվում </t>
  </si>
  <si>
    <t>Հավելված N 5</t>
  </si>
  <si>
    <t xml:space="preserve"> - ԸՆԹԱՑԻԿ ԾԱԽՍԵՐ </t>
  </si>
  <si>
    <t xml:space="preserve"> - ՈՉ ՖԻՆԱՆՍԱԿԱՆ ԱԿՏԻՎՆԵՐԻ ԳԾՈՎ ԾԱԽՍԵՐ </t>
  </si>
  <si>
    <t>հազար դրամներով</t>
  </si>
  <si>
    <t>Ծրագրային դասիչը</t>
  </si>
  <si>
    <t xml:space="preserve"> Օտարերկրյա պետությունների և կազմակերպությունների աջակցությամբ իրականացվող վարկային ծրագրերի և միջոցառումների գծով 2019 թվականի ծախսերի կատարման եռամսյակային (աճողական) համամասնությունները` ըստ բյուջետային հատկացումների գլխավոր կարգադրչների</t>
  </si>
  <si>
    <t>Առաջին եռամսյակ</t>
  </si>
  <si>
    <t xml:space="preserve"> Վարկային
միջոցներ </t>
  </si>
  <si>
    <t>Աղյուսակ N 3</t>
  </si>
  <si>
    <t>Գերմանիայի զարգացման վարկերի բանկի աջակցությամբ իրականացվող Լոռու (Վանաձորի) մարզի ջրամատակարարման և ջրահեռացման համակարգերի վերականգնման ծրագիր` երկրորդ_x000D_
փուլ</t>
  </si>
  <si>
    <t xml:space="preserve"> Համաֆինանսավորում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</si>
</sst>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)\ _ _ ;_ * \(#,##0.00\)\ _ _ ;_ * &quot;-&quot;??_)\ _ _ ;_ @_ "/>
    <numFmt numFmtId="165" formatCode="_-* #,##0.00_р_._-;\-* #,##0.00_р_._-;_-* &quot;-&quot;??_р_._-;_-@_-"/>
    <numFmt numFmtId="166" formatCode="##,##0.0;\(##,##0.0\);\-"/>
    <numFmt numFmtId="167" formatCode="#,##0.0_);\(#,##0.0\)"/>
  </numFmts>
  <fonts count="44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Armenian"/>
      <family val="2"/>
    </font>
    <font>
      <sz val="12"/>
      <color rgb="FF000000"/>
      <name val="GHEA Grapalat"/>
      <family val="3"/>
    </font>
    <font>
      <sz val="12"/>
      <name val="GHEA Grapalat"/>
      <family val="3"/>
    </font>
    <font>
      <b/>
      <sz val="12"/>
      <color rgb="FF000000"/>
      <name val="GHEA Grapalat"/>
      <family val="3"/>
    </font>
    <font>
      <b/>
      <sz val="12"/>
      <name val="GHEA Grapalat"/>
      <family val="3"/>
    </font>
    <font>
      <b/>
      <i/>
      <sz val="12"/>
      <name val="GHEA Grapalat"/>
      <family val="3"/>
    </font>
    <font>
      <b/>
      <i/>
      <sz val="12"/>
      <color rgb="FF000000"/>
      <name val="GHEA Grapalat"/>
      <family val="3"/>
    </font>
    <font>
      <sz val="12"/>
      <name val="GHEA Grapalat"/>
      <family val="3"/>
    </font>
    <font>
      <sz val="10"/>
      <name val="Times Armenian"/>
      <family val="1"/>
    </font>
    <font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Armenian"/>
      <family val="1"/>
    </font>
    <font>
      <sz val="10"/>
      <name val="GHEA Grapalat"/>
      <family val="3"/>
    </font>
    <font>
      <sz val="8"/>
      <name val="Arial Armenian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2"/>
      <color theme="1"/>
      <name val="Times Armenian"/>
      <family val="2"/>
    </font>
    <font>
      <b/>
      <sz val="18"/>
      <color theme="3"/>
      <name val="Calibri Light"/>
      <family val="2"/>
      <scheme val="major"/>
    </font>
    <font>
      <b/>
      <sz val="10"/>
      <name val="GHEA Grapalat"/>
      <family val="3"/>
    </font>
    <font>
      <b/>
      <sz val="10"/>
      <color rgb="FF000000"/>
      <name val="GHEA Grapalat"/>
      <family val="3"/>
    </font>
    <font>
      <sz val="10"/>
      <color rgb="FF000000"/>
      <name val="GHEA Grapalat"/>
      <family val="3"/>
    </font>
    <font>
      <b/>
      <i/>
      <sz val="10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43" fontId="10" fillId="0" borderId="0" applyFont="0" applyFill="0" applyBorder="0" applyAlignment="0" applyProtection="0"/>
    <xf numFmtId="0" fontId="27" fillId="0" borderId="0"/>
    <xf numFmtId="0" fontId="31" fillId="0" borderId="0"/>
    <xf numFmtId="0" fontId="3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6" fillId="3" borderId="0" applyNumberFormat="0" applyBorder="0" applyAlignment="0" applyProtection="0"/>
    <xf numFmtId="0" fontId="20" fillId="6" borderId="4" applyNumberFormat="0" applyAlignment="0" applyProtection="0"/>
    <xf numFmtId="0" fontId="22" fillId="7" borderId="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>
      <alignment horizontal="left" vertical="top" wrapText="1"/>
    </xf>
    <xf numFmtId="164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5" borderId="4" applyNumberFormat="0" applyAlignment="0" applyProtection="0"/>
    <xf numFmtId="0" fontId="21" fillId="0" borderId="6" applyNumberFormat="0" applyFill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10" fillId="0" borderId="0"/>
    <xf numFmtId="0" fontId="30" fillId="0" borderId="0"/>
    <xf numFmtId="0" fontId="31" fillId="0" borderId="0"/>
    <xf numFmtId="0" fontId="31" fillId="0" borderId="0"/>
    <xf numFmtId="0" fontId="29" fillId="0" borderId="0">
      <alignment horizontal="left"/>
    </xf>
    <xf numFmtId="0" fontId="35" fillId="0" borderId="0"/>
    <xf numFmtId="0" fontId="10" fillId="0" borderId="0"/>
    <xf numFmtId="0" fontId="10" fillId="0" borderId="0"/>
    <xf numFmtId="0" fontId="2" fillId="0" borderId="0"/>
    <xf numFmtId="0" fontId="32" fillId="0" borderId="0"/>
    <xf numFmtId="0" fontId="1" fillId="0" borderId="0"/>
    <xf numFmtId="0" fontId="34" fillId="0" borderId="0">
      <alignment horizontal="left" vertical="top" wrapText="1"/>
    </xf>
    <xf numFmtId="0" fontId="38" fillId="0" borderId="0"/>
    <xf numFmtId="0" fontId="34" fillId="0" borderId="0">
      <alignment horizontal="left" vertical="top" wrapText="1"/>
    </xf>
    <xf numFmtId="0" fontId="31" fillId="0" borderId="0"/>
    <xf numFmtId="0" fontId="31" fillId="0" borderId="0"/>
    <xf numFmtId="0" fontId="30" fillId="8" borderId="8" applyNumberFormat="0" applyFont="0" applyAlignment="0" applyProtection="0"/>
    <xf numFmtId="0" fontId="19" fillId="6" borderId="5" applyNumberFormat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6" fontId="34" fillId="0" borderId="0" applyFill="0" applyBorder="0" applyProtection="0">
      <alignment horizontal="right" vertical="top"/>
    </xf>
    <xf numFmtId="0" fontId="36" fillId="0" borderId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 shrinkToFit="1"/>
    </xf>
    <xf numFmtId="167" fontId="3" fillId="0" borderId="0" xfId="0" applyNumberFormat="1" applyFont="1" applyFill="1" applyBorder="1" applyAlignment="1">
      <alignment vertical="center" wrapText="1"/>
    </xf>
    <xf numFmtId="167" fontId="5" fillId="0" borderId="10" xfId="0" applyNumberFormat="1" applyFont="1" applyFill="1" applyBorder="1" applyAlignment="1">
      <alignment horizontal="right" vertical="center" shrinkToFit="1"/>
    </xf>
    <xf numFmtId="167" fontId="3" fillId="0" borderId="10" xfId="0" applyNumberFormat="1" applyFont="1" applyFill="1" applyBorder="1" applyAlignment="1">
      <alignment horizontal="left" vertical="center" wrapText="1"/>
    </xf>
    <xf numFmtId="167" fontId="8" fillId="0" borderId="10" xfId="0" applyNumberFormat="1" applyFont="1" applyFill="1" applyBorder="1" applyAlignment="1">
      <alignment horizontal="right" vertical="center" shrinkToFit="1"/>
    </xf>
    <xf numFmtId="167" fontId="3" fillId="0" borderId="10" xfId="0" applyNumberFormat="1" applyFont="1" applyFill="1" applyBorder="1" applyAlignment="1">
      <alignment horizontal="right" vertical="center" shrinkToFit="1"/>
    </xf>
    <xf numFmtId="167" fontId="4" fillId="0" borderId="10" xfId="0" applyNumberFormat="1" applyFont="1" applyFill="1" applyBorder="1" applyAlignment="1">
      <alignment horizontal="right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left" vertical="center"/>
    </xf>
    <xf numFmtId="167" fontId="9" fillId="0" borderId="10" xfId="2" applyNumberFormat="1" applyFont="1" applyFill="1" applyBorder="1" applyAlignment="1">
      <alignment horizontal="right" vertical="center" shrinkToFit="1"/>
    </xf>
    <xf numFmtId="167" fontId="9" fillId="0" borderId="10" xfId="1" applyNumberFormat="1" applyFont="1" applyFill="1" applyBorder="1" applyAlignment="1">
      <alignment horizontal="right" vertical="center" shrinkToFit="1"/>
    </xf>
    <xf numFmtId="167" fontId="9" fillId="0" borderId="10" xfId="1" applyNumberFormat="1" applyFont="1" applyFill="1" applyBorder="1" applyAlignment="1">
      <alignment horizontal="right" vertical="center" wrapText="1"/>
    </xf>
    <xf numFmtId="167" fontId="6" fillId="0" borderId="10" xfId="0" applyNumberFormat="1" applyFont="1" applyFill="1" applyBorder="1" applyAlignment="1">
      <alignment horizontal="right" vertical="center" wrapText="1"/>
    </xf>
    <xf numFmtId="167" fontId="7" fillId="0" borderId="10" xfId="0" applyNumberFormat="1" applyFont="1" applyFill="1" applyBorder="1" applyAlignment="1">
      <alignment horizontal="right" vertical="center" wrapText="1"/>
    </xf>
    <xf numFmtId="167" fontId="7" fillId="0" borderId="10" xfId="0" applyNumberFormat="1" applyFont="1" applyFill="1" applyBorder="1" applyAlignment="1">
      <alignment horizontal="right" vertical="center" shrinkToFit="1"/>
    </xf>
    <xf numFmtId="167" fontId="4" fillId="0" borderId="10" xfId="0" applyNumberFormat="1" applyFont="1" applyFill="1" applyBorder="1" applyAlignment="1">
      <alignment horizontal="right" vertical="center" shrinkToFit="1"/>
    </xf>
    <xf numFmtId="167" fontId="11" fillId="0" borderId="10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lef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8" fillId="0" borderId="10" xfId="32" applyNumberFormat="1" applyFont="1" applyFill="1" applyBorder="1" applyAlignment="1">
      <alignment horizontal="center" vertical="center" wrapText="1"/>
    </xf>
    <xf numFmtId="167" fontId="4" fillId="0" borderId="10" xfId="32" applyNumberFormat="1" applyFont="1" applyFill="1" applyBorder="1" applyAlignment="1">
      <alignment horizontal="center" vertical="center" wrapText="1"/>
    </xf>
    <xf numFmtId="167" fontId="11" fillId="0" borderId="1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left" vertical="center"/>
    </xf>
    <xf numFmtId="167" fontId="40" fillId="0" borderId="10" xfId="32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11" fillId="0" borderId="10" xfId="0" quotePrefix="1" applyFont="1" applyFill="1" applyBorder="1" applyAlignment="1">
      <alignment horizontal="left" vertical="center" wrapText="1"/>
    </xf>
    <xf numFmtId="167" fontId="9" fillId="0" borderId="10" xfId="0" applyNumberFormat="1" applyFont="1" applyFill="1" applyBorder="1" applyAlignment="1">
      <alignment horizontal="right" vertical="center" shrinkToFit="1"/>
    </xf>
    <xf numFmtId="0" fontId="40" fillId="0" borderId="10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167" fontId="40" fillId="0" borderId="10" xfId="32" applyNumberFormat="1" applyFont="1" applyFill="1" applyBorder="1" applyAlignment="1">
      <alignment horizontal="center" vertical="center" wrapText="1"/>
    </xf>
    <xf numFmtId="167" fontId="40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167" fontId="42" fillId="0" borderId="0" xfId="0" applyNumberFormat="1" applyFont="1" applyFill="1" applyBorder="1" applyAlignment="1">
      <alignment horizontal="right" vertical="center" wrapText="1"/>
    </xf>
    <xf numFmtId="167" fontId="41" fillId="0" borderId="10" xfId="0" applyNumberFormat="1" applyFont="1" applyFill="1" applyBorder="1" applyAlignment="1">
      <alignment horizontal="center" vertical="center" wrapText="1"/>
    </xf>
    <xf numFmtId="167" fontId="40" fillId="0" borderId="10" xfId="0" applyNumberFormat="1" applyFont="1" applyFill="1" applyBorder="1" applyAlignment="1">
      <alignment horizontal="center" vertical="center" wrapText="1"/>
    </xf>
  </cellXfs>
  <cellStyles count="87">
    <cellStyle name="_artabyuje" xfId="3"/>
    <cellStyle name="_artabyuje_3.Havelvacner_N1_12 23.01.2018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omma 2 2" xfId="33"/>
    <cellStyle name="Comma 2 2 2" xfId="34"/>
    <cellStyle name="Comma 2 3" xfId="35"/>
    <cellStyle name="Comma 3" xfId="36"/>
    <cellStyle name="Comma 3 2" xfId="37"/>
    <cellStyle name="Comma 3 2 2" xfId="38"/>
    <cellStyle name="Comma 4" xfId="39"/>
    <cellStyle name="Comma 4 2" xfId="40"/>
    <cellStyle name="Comma 4 3" xfId="41"/>
    <cellStyle name="Comma 5" xfId="42"/>
    <cellStyle name="Comma 5 2" xfId="43"/>
    <cellStyle name="Comma 6" xfId="44"/>
    <cellStyle name="Comma 6 2" xfId="45"/>
    <cellStyle name="Comma 7" xfId="46"/>
    <cellStyle name="Comma 8" xfId="1"/>
    <cellStyle name="Comma 8 2" xfId="47"/>
    <cellStyle name="Explanatory Text 2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inked Cell 2" xfId="55"/>
    <cellStyle name="Neutral 2" xfId="57"/>
    <cellStyle name="Neutral 2 2" xfId="58"/>
    <cellStyle name="Neutral 3" xfId="59"/>
    <cellStyle name="Neutral 4" xfId="56"/>
    <cellStyle name="Normal" xfId="0" builtinId="0"/>
    <cellStyle name="Normal 10" xfId="60"/>
    <cellStyle name="Normal 11" xfId="2"/>
    <cellStyle name="Normal 2" xfId="61"/>
    <cellStyle name="Normal 2 2" xfId="62"/>
    <cellStyle name="Normal 2 3" xfId="63"/>
    <cellStyle name="Normal 2_3.Havelvacner_N1_12 23.01.2018" xfId="64"/>
    <cellStyle name="Normal 3" xfId="65"/>
    <cellStyle name="Normal 3 2" xfId="66"/>
    <cellStyle name="Normal 3_HavelvacN2axjusakN3" xfId="67"/>
    <cellStyle name="Normal 4" xfId="68"/>
    <cellStyle name="Normal 4 2" xfId="69"/>
    <cellStyle name="Normal 4 3" xfId="70"/>
    <cellStyle name="Normal 5" xfId="71"/>
    <cellStyle name="Normal 5 2" xfId="72"/>
    <cellStyle name="Normal 6" xfId="73"/>
    <cellStyle name="Normal 7" xfId="74"/>
    <cellStyle name="Normal 8" xfId="75"/>
    <cellStyle name="Normal 9" xfId="76"/>
    <cellStyle name="Note 2" xfId="77"/>
    <cellStyle name="Output 2" xfId="78"/>
    <cellStyle name="Percent 2" xfId="79"/>
    <cellStyle name="Percent 2 2" xfId="80"/>
    <cellStyle name="RowLevel_1_N6+artabyuje" xfId="81"/>
    <cellStyle name="SN_241" xfId="82"/>
    <cellStyle name="Style 1" xfId="83"/>
    <cellStyle name="Title 2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25EF95C-6070-44CA-BB6F-3782417BFA26}" diskRevisions="1" revisionId="27" version="23">
  <header guid="{DD441A7D-F584-4DFB-8B40-8D28DCEC6B13}" dateTime="2018-12-10T10:27:05" maxSheetId="2" userName="Anna Ohanyan" r:id="rId1">
    <sheetIdMap count="1">
      <sheetId val="1"/>
    </sheetIdMap>
  </header>
  <header guid="{B6EAD700-853B-4E10-B606-2E3DF3EF57FF}" dateTime="2018-12-10T10:27:53" maxSheetId="2" userName="Anna Ohanyan" r:id="rId2">
    <sheetIdMap count="1">
      <sheetId val="1"/>
    </sheetIdMap>
  </header>
  <header guid="{1DC8D229-9C53-46B0-ABB4-5BE54378DB69}" dateTime="2018-12-10T10:38:46" maxSheetId="2" userName="Anna Ohanyan" r:id="rId3">
    <sheetIdMap count="1">
      <sheetId val="1"/>
    </sheetIdMap>
  </header>
  <header guid="{6A6C5296-534C-4569-B8DB-7064B6DE16BD}" dateTime="2018-12-10T10:43:19" maxSheetId="2" userName="Anna Ohanyan" r:id="rId4" minRId="3">
    <sheetIdMap count="1">
      <sheetId val="1"/>
    </sheetIdMap>
  </header>
  <header guid="{0F755A53-0582-44DD-BD47-DA1B9023F79E}" dateTime="2018-12-10T10:44:23" maxSheetId="2" userName="Anna Ohanyan" r:id="rId5">
    <sheetIdMap count="1">
      <sheetId val="1"/>
    </sheetIdMap>
  </header>
  <header guid="{2694FE03-D896-4F67-B74F-52D4A0721E20}" dateTime="2018-12-10T10:44:32" maxSheetId="2" userName="Verzhine Nersesyan" r:id="rId6">
    <sheetIdMap count="1">
      <sheetId val="1"/>
    </sheetIdMap>
  </header>
  <header guid="{BF7FA8B7-E709-4A5E-AFF7-0DED9AB3BE6F}" dateTime="2018-12-10T10:45:15" maxSheetId="2" userName="Verzhine Nersesyan" r:id="rId7">
    <sheetIdMap count="1">
      <sheetId val="1"/>
    </sheetIdMap>
  </header>
  <header guid="{13145E50-35B7-4593-93D1-DCF746D72B39}" dateTime="2018-12-10T10:48:37" maxSheetId="2" userName="Anna Ohanyan" r:id="rId8">
    <sheetIdMap count="1">
      <sheetId val="1"/>
    </sheetIdMap>
  </header>
  <header guid="{BFC81AD9-F083-4FB4-B184-4C0BB8F34A08}" dateTime="2018-12-10T10:49:36" maxSheetId="2" userName="Anna Ohanyan" r:id="rId9">
    <sheetIdMap count="1">
      <sheetId val="1"/>
    </sheetIdMap>
  </header>
  <header guid="{601AF38E-69CF-4556-9A65-4C741BCC9700}" dateTime="2018-12-10T10:52:46" maxSheetId="2" userName="Anna Ohanyan" r:id="rId10">
    <sheetIdMap count="1">
      <sheetId val="1"/>
    </sheetIdMap>
  </header>
  <header guid="{6B5B769A-F925-44AA-8663-ACC936C7E935}" dateTime="2018-12-10T11:02:30" maxSheetId="2" userName="Verzhine Nersesyan" r:id="rId11">
    <sheetIdMap count="1">
      <sheetId val="1"/>
    </sheetIdMap>
  </header>
  <header guid="{71E3F76C-58A0-45C5-AAE2-11D131C7D0EA}" dateTime="2018-12-10T14:59:26" maxSheetId="2" userName="Verzhine Nersesyan" r:id="rId12">
    <sheetIdMap count="1">
      <sheetId val="1"/>
    </sheetIdMap>
  </header>
  <header guid="{3967C7BD-CAB6-4404-A7D0-3DCEF717D449}" dateTime="2018-12-10T16:24:53" maxSheetId="2" userName="Anna Ohanyan" r:id="rId13">
    <sheetIdMap count="1">
      <sheetId val="1"/>
    </sheetIdMap>
  </header>
  <header guid="{4B07F1A1-04AE-45FB-BA39-248072E963C0}" dateTime="2018-12-12T20:58:21" maxSheetId="2" userName="Anahit Badalyan" r:id="rId14">
    <sheetIdMap count="1">
      <sheetId val="1"/>
    </sheetIdMap>
  </header>
  <header guid="{8E5DCFD3-D3FC-4DCB-AABF-A45CFBB6E4B7}" dateTime="2018-12-18T21:40:09" maxSheetId="2" userName="Anahit Badalyan" r:id="rId15" minRId="15" maxRId="18">
    <sheetIdMap count="1">
      <sheetId val="1"/>
    </sheetIdMap>
  </header>
  <header guid="{825DC437-1DEA-4C03-AE2B-BD5AAD8184E6}" dateTime="2018-12-18T21:40:35" maxSheetId="2" userName="Anahit Badalyan" r:id="rId16">
    <sheetIdMap count="1">
      <sheetId val="1"/>
    </sheetIdMap>
  </header>
  <header guid="{22D658D6-8999-4E80-B693-FD60CCB9D3BB}" dateTime="2018-12-18T21:41:28" maxSheetId="2" userName="Anahit Badalyan" r:id="rId17">
    <sheetIdMap count="1">
      <sheetId val="1"/>
    </sheetIdMap>
  </header>
  <header guid="{9811730C-DD82-4DF5-80CD-D74B30774E2C}" dateTime="2018-12-18T21:42:52" maxSheetId="2" userName="Anahit Badalyan" r:id="rId18">
    <sheetIdMap count="1">
      <sheetId val="1"/>
    </sheetIdMap>
  </header>
  <header guid="{C669EAF7-3577-4D8D-B296-B26453BAC6F7}" dateTime="2018-12-18T21:43:51" maxSheetId="2" userName="Anahit Badalyan" r:id="rId19">
    <sheetIdMap count="1">
      <sheetId val="1"/>
    </sheetIdMap>
  </header>
  <header guid="{4ADD4099-CA9F-4DC2-8749-96412F130B04}" dateTime="2018-12-18T21:44:10" maxSheetId="2" userName="Anahit Badalyan" r:id="rId20">
    <sheetIdMap count="1">
      <sheetId val="1"/>
    </sheetIdMap>
  </header>
  <header guid="{1F1014CE-1028-44C5-8C4B-09A387912CB8}" dateTime="2018-12-26T13:21:18" maxSheetId="2" userName="Marine Gochumyan" r:id="rId21">
    <sheetIdMap count="1">
      <sheetId val="1"/>
    </sheetIdMap>
  </header>
  <header guid="{1AFD279C-5443-4EE2-BA34-524A49DCA556}" dateTime="2018-12-26T13:35:09" maxSheetId="2" userName="Anahit Badalyan" r:id="rId22">
    <sheetIdMap count="1">
      <sheetId val="1"/>
    </sheetIdMap>
  </header>
  <header guid="{425EF95C-6070-44CA-BB6F-3782417BFA26}" dateTime="2018-12-26T13:38:10" maxSheetId="2" userName="Anahit Badalyan" r:id="rId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A5860A4-651C-469C-9CDA-1744A212D704}" action="delete"/>
  <rdn rId="0" localSheetId="1" customView="1" name="Z_DA5860A4_651C_469C_9CDA_1744A212D704_.wvu.PrintTitles" hidden="1" oldHidden="1">
    <formula>Vark!$6:$8</formula>
    <oldFormula>Vark!$6:$8</oldFormula>
  </rdn>
  <rcv guid="{DA5860A4-651C-469C-9CDA-1744A212D704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A5860A4-651C-469C-9CDA-1744A212D704}" action="delete"/>
  <rdn rId="0" localSheetId="1" customView="1" name="Z_DA5860A4_651C_469C_9CDA_1744A212D704_.wvu.PrintTitles" hidden="1" oldHidden="1">
    <formula>Vark!$6:$8</formula>
    <oldFormula>Vark!$6:$8</oldFormula>
  </rdn>
  <rcv guid="{DA5860A4-651C-469C-9CDA-1744A212D704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A806" start="0" length="0">
    <dxf>
      <border>
        <left style="thin">
          <color indexed="64"/>
        </left>
      </border>
    </dxf>
  </rfmt>
  <rfmt sheetId="1" sqref="A6:O6" start="0" length="0">
    <dxf>
      <border>
        <top style="thin">
          <color indexed="64"/>
        </top>
      </border>
    </dxf>
  </rfmt>
  <rfmt sheetId="1" sqref="O6:O806" start="0" length="0">
    <dxf>
      <border>
        <right style="thin">
          <color indexed="64"/>
        </right>
      </border>
    </dxf>
  </rfmt>
  <rfmt sheetId="1" sqref="A806:O806" start="0" length="0">
    <dxf>
      <border>
        <bottom style="thin">
          <color indexed="64"/>
        </bottom>
      </border>
    </dxf>
  </rfmt>
  <rdn rId="0" localSheetId="1" customView="1" name="Z_D95FE460_1BA1_43DD_B249_243747BE3A4D_.wvu.PrintTitles" hidden="1" oldHidden="1">
    <formula>Vark!$6:$8</formula>
  </rdn>
  <rcv guid="{D95FE460-1BA1-43DD-B249-243747BE3A4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F8" t="inlineStr">
      <is>
        <t xml:space="preserve"> Համաֆինան_x000D_-
սավորում </t>
      </is>
    </oc>
    <nc r="F8" t="inlineStr">
      <is>
        <t xml:space="preserve"> Համաֆինանսավորում </t>
      </is>
    </nc>
  </rcc>
  <rcc rId="16" sId="1">
    <oc r="I8" t="inlineStr">
      <is>
        <t xml:space="preserve"> Համաֆինան_x000D_-
սավորում </t>
      </is>
    </oc>
    <nc r="I8" t="inlineStr">
      <is>
        <t xml:space="preserve"> Համաֆինանսավորում </t>
      </is>
    </nc>
  </rcc>
  <rcc rId="17" sId="1">
    <oc r="L8" t="inlineStr">
      <is>
        <t xml:space="preserve"> Համաֆինան_x000D_-
սավորում </t>
      </is>
    </oc>
    <nc r="L8" t="inlineStr">
      <is>
        <t xml:space="preserve"> Համաֆինանսավորում </t>
      </is>
    </nc>
  </rcc>
  <rcc rId="18" sId="1">
    <oc r="O8" t="inlineStr">
      <is>
        <t xml:space="preserve"> Համաֆինան_x000D_-
սավորում </t>
      </is>
    </oc>
    <nc r="O8" t="inlineStr">
      <is>
        <t xml:space="preserve"> Համաֆինանսավորում </t>
      </is>
    </nc>
  </rcc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2CC5696_C59E_4329_AFBD_2F2C96CC77CC_.wvu.PrintTitles" hidden="1" oldHidden="1">
    <formula>Vark!$6:$8</formula>
  </rdn>
  <rcv guid="{62CC5696-C59E-4329-AFBD-2F2C96CC77CC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5FE460-1BA1-43DD-B249-243747BE3A4D}" action="delete"/>
  <rdn rId="0" localSheetId="1" customView="1" name="Z_D95FE460_1BA1_43DD_B249_243747BE3A4D_.wvu.PrintTitles" hidden="1" oldHidden="1">
    <formula>Vark!$6:$8</formula>
    <oldFormula>Vark!$6:$8</oldFormula>
  </rdn>
  <rcv guid="{D95FE460-1BA1-43DD-B249-243747BE3A4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496" t="inlineStr">
      <is>
        <t>Գերմանիայի զարգացման վարկերի բանկի աջակցությամբ իրականացվող Լոռու (Վանաձորի) մարզի ջրամատակարարման և ջրահեռացման համակարգերի վերականգնման ծրագիրª երկրորդ_x000D_
փուլ</t>
      </is>
    </oc>
    <nc r="C496" t="inlineStr">
      <is>
        <t>Գերմանիայի զարգացման վարկերի բանկի աջակցությամբ իրականացվող Լոռու (Վանաձորի) մարզի ջրամատակարարման և ջրահեռացման համակարգերի վերականգնման ծրագիր` երկրորդ_x000D_
փուլ</t>
      </is>
    </nc>
  </rcc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A5860A4_651C_469C_9CDA_1744A212D704_.wvu.PrintTitles" hidden="1" oldHidden="1">
    <formula>Vark!$6:$8</formula>
  </rdn>
  <rcv guid="{DA5860A4-651C-469C-9CDA-1744A212D704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A5860A4-651C-469C-9CDA-1744A212D704}" action="delete"/>
  <rdn rId="0" localSheetId="1" customView="1" name="Z_DA5860A4_651C_469C_9CDA_1744A212D704_.wvu.PrintTitles" hidden="1" oldHidden="1">
    <formula>Vark!$6:$8</formula>
    <oldFormula>Vark!$6:$8</oldFormula>
  </rdn>
  <rcv guid="{DA5860A4-651C-469C-9CDA-1744A212D70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75B506-2B2F-48C0-AA3D-DB2CD28E40C4}" action="delete"/>
  <rdn rId="0" localSheetId="1" customView="1" name="Z_5D75B506_2B2F_48C0_AA3D_DB2CD28E40C4_.wvu.PrintTitles" hidden="1" oldHidden="1">
    <formula>Vark!$6:$8</formula>
    <oldFormula>Vark!$6:$8</oldFormula>
  </rdn>
  <rcv guid="{5D75B506-2B2F-48C0-AA3D-DB2CD28E40C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FC81AD9-F083-4FB4-B184-4C0BB8F34A08}" name="Anna Ohanyan" id="-657152323" dateTime="2018-12-10T10:27:0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6"/>
  <sheetViews>
    <sheetView tabSelected="1" topLeftCell="B1" zoomScale="90" zoomScaleNormal="90" workbookViewId="0">
      <selection activeCell="K12" sqref="K12"/>
    </sheetView>
  </sheetViews>
  <sheetFormatPr defaultRowHeight="17.25"/>
  <cols>
    <col min="1" max="1" width="11.33203125" style="3" customWidth="1"/>
    <col min="2" max="2" width="9.6640625" style="5" customWidth="1"/>
    <col min="3" max="3" width="63.33203125" style="30" customWidth="1"/>
    <col min="4" max="4" width="25.83203125" style="14" customWidth="1"/>
    <col min="5" max="5" width="23.5" style="14" customWidth="1"/>
    <col min="6" max="6" width="18.6640625" style="14" customWidth="1"/>
    <col min="7" max="7" width="21.33203125" style="14" customWidth="1"/>
    <col min="8" max="8" width="22.83203125" style="14" bestFit="1" customWidth="1"/>
    <col min="9" max="9" width="18.6640625" style="14" customWidth="1"/>
    <col min="10" max="10" width="21.5" style="14" customWidth="1"/>
    <col min="11" max="11" width="23" style="14" customWidth="1"/>
    <col min="12" max="12" width="18.5" style="14" customWidth="1"/>
    <col min="13" max="13" width="20.83203125" style="14" customWidth="1"/>
    <col min="14" max="14" width="24.83203125" style="14" customWidth="1"/>
    <col min="15" max="15" width="18.83203125" style="14" customWidth="1"/>
    <col min="16" max="16384" width="9.33203125" style="3"/>
  </cols>
  <sheetData>
    <row r="1" spans="1:15" ht="15.75" customHeight="1">
      <c r="A1" s="1"/>
      <c r="B1" s="2"/>
      <c r="C1" s="29"/>
      <c r="D1" s="7"/>
      <c r="E1" s="7"/>
      <c r="F1" s="7"/>
      <c r="G1" s="7"/>
      <c r="H1" s="7"/>
      <c r="I1" s="7"/>
      <c r="J1" s="7"/>
      <c r="K1" s="7"/>
      <c r="L1" s="7"/>
      <c r="M1" s="7"/>
      <c r="N1" s="47" t="s">
        <v>158</v>
      </c>
      <c r="O1" s="47"/>
    </row>
    <row r="2" spans="1:15" ht="15.75" customHeight="1">
      <c r="A2" s="1"/>
      <c r="B2" s="2"/>
      <c r="C2" s="29"/>
      <c r="D2" s="7"/>
      <c r="E2" s="7"/>
      <c r="F2" s="7"/>
      <c r="G2" s="7"/>
      <c r="H2" s="7"/>
      <c r="I2" s="7"/>
      <c r="J2" s="7"/>
      <c r="K2" s="7"/>
      <c r="L2" s="7"/>
      <c r="M2" s="7"/>
      <c r="N2" s="47" t="s">
        <v>166</v>
      </c>
      <c r="O2" s="47"/>
    </row>
    <row r="3" spans="1:15" ht="15.75" customHeight="1">
      <c r="A3" s="1"/>
      <c r="B3" s="2"/>
      <c r="C3" s="2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44.25" customHeight="1">
      <c r="A4" s="48" t="s">
        <v>163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20.25" customHeight="1">
      <c r="A5" s="1"/>
      <c r="B5" s="2"/>
      <c r="C5" s="29"/>
      <c r="D5" s="7"/>
      <c r="E5" s="7"/>
      <c r="F5" s="7"/>
      <c r="G5" s="7"/>
      <c r="H5" s="7"/>
      <c r="I5" s="7"/>
      <c r="J5" s="7"/>
      <c r="K5" s="7"/>
      <c r="L5" s="7"/>
      <c r="M5" s="7"/>
      <c r="N5" s="49" t="s">
        <v>161</v>
      </c>
      <c r="O5" s="49"/>
    </row>
    <row r="6" spans="1:15" s="4" customFormat="1" ht="45.75" customHeight="1">
      <c r="A6" s="44" t="s">
        <v>162</v>
      </c>
      <c r="B6" s="44"/>
      <c r="C6" s="44" t="s">
        <v>2</v>
      </c>
      <c r="D6" s="50" t="s">
        <v>164</v>
      </c>
      <c r="E6" s="50"/>
      <c r="F6" s="50"/>
      <c r="G6" s="51" t="s">
        <v>3</v>
      </c>
      <c r="H6" s="51"/>
      <c r="I6" s="51"/>
      <c r="J6" s="51" t="s">
        <v>4</v>
      </c>
      <c r="K6" s="51"/>
      <c r="L6" s="51"/>
      <c r="M6" s="51" t="s">
        <v>5</v>
      </c>
      <c r="N6" s="51"/>
      <c r="O6" s="51"/>
    </row>
    <row r="7" spans="1:15" s="4" customFormat="1">
      <c r="A7" s="44" t="s">
        <v>0</v>
      </c>
      <c r="B7" s="45" t="s">
        <v>1</v>
      </c>
      <c r="C7" s="44"/>
      <c r="D7" s="46" t="s">
        <v>156</v>
      </c>
      <c r="E7" s="46" t="s">
        <v>157</v>
      </c>
      <c r="F7" s="46"/>
      <c r="G7" s="46" t="s">
        <v>156</v>
      </c>
      <c r="H7" s="46" t="s">
        <v>157</v>
      </c>
      <c r="I7" s="46"/>
      <c r="J7" s="46" t="s">
        <v>156</v>
      </c>
      <c r="K7" s="46" t="s">
        <v>157</v>
      </c>
      <c r="L7" s="46"/>
      <c r="M7" s="46" t="s">
        <v>156</v>
      </c>
      <c r="N7" s="46" t="s">
        <v>157</v>
      </c>
      <c r="O7" s="46"/>
    </row>
    <row r="8" spans="1:15" s="4" customFormat="1" ht="47.25" customHeight="1">
      <c r="A8" s="44"/>
      <c r="B8" s="45"/>
      <c r="C8" s="44"/>
      <c r="D8" s="46"/>
      <c r="E8" s="31" t="s">
        <v>165</v>
      </c>
      <c r="F8" s="31" t="s">
        <v>168</v>
      </c>
      <c r="G8" s="46"/>
      <c r="H8" s="31" t="s">
        <v>165</v>
      </c>
      <c r="I8" s="31" t="s">
        <v>168</v>
      </c>
      <c r="J8" s="46"/>
      <c r="K8" s="31" t="s">
        <v>165</v>
      </c>
      <c r="L8" s="31" t="s">
        <v>168</v>
      </c>
      <c r="M8" s="46"/>
      <c r="N8" s="31" t="s">
        <v>165</v>
      </c>
      <c r="O8" s="31" t="s">
        <v>168</v>
      </c>
    </row>
    <row r="9" spans="1:15" s="4" customFormat="1" ht="35.25" customHeight="1">
      <c r="A9" s="32"/>
      <c r="B9" s="33"/>
      <c r="C9" s="34" t="s">
        <v>6</v>
      </c>
      <c r="D9" s="8">
        <f>D12+D74+D177+D208+D266+D354+D562+D599+D608+D641+D792</f>
        <v>21143277</v>
      </c>
      <c r="E9" s="8">
        <f>E12+E74+E177+E208+E266+E354+E562+E599+E608+E641+E792</f>
        <v>17217520</v>
      </c>
      <c r="F9" s="8">
        <f>F12+F74+F177+F208+F266+F354+F562+F599+F608+F641+F792</f>
        <v>3925757.0000000005</v>
      </c>
      <c r="G9" s="8">
        <f>H9+I9</f>
        <v>57473866.200000003</v>
      </c>
      <c r="H9" s="8">
        <f>H12+H74+H177+H208+H266+H354+H562+H599+H608+H641+H792</f>
        <v>47916257.700000003</v>
      </c>
      <c r="I9" s="8">
        <f>I12+I74+I177+I208+I266+I354+I562+I599+I608+I641+I792</f>
        <v>9557608.5</v>
      </c>
      <c r="J9" s="8">
        <f>K9+L9</f>
        <v>92215184.799999997</v>
      </c>
      <c r="K9" s="8">
        <f>K12+K74+K177+K208+K266+K354+K562+K599+K608+K641+K792</f>
        <v>76947449.799999997</v>
      </c>
      <c r="L9" s="8">
        <f>L12+L74+L177+L208+L266+L354+L562+L599+L608+L641+L792</f>
        <v>15267735</v>
      </c>
      <c r="M9" s="8">
        <f>M12+M74+M177+M208+M266+M354+M562+M599+M608+M641+M792</f>
        <v>128649477.00000001</v>
      </c>
      <c r="N9" s="8">
        <f>N12+N74+N177+N208+N266+N354+N562+N599+N608+N641+N792</f>
        <v>108925586.80000001</v>
      </c>
      <c r="O9" s="8">
        <f>O12+O74+O177+O208+O266+O354+O562+O599+O608+O641+O792</f>
        <v>19723890.200000003</v>
      </c>
    </row>
    <row r="10" spans="1:15" s="4" customFormat="1" ht="24" customHeight="1">
      <c r="A10" s="35"/>
      <c r="B10" s="36"/>
      <c r="C10" s="37" t="s">
        <v>159</v>
      </c>
      <c r="D10" s="8">
        <f>D19+D45+D87+D95+D105+D125+D135+D151+D184+D215+D242+D273+D304+D328+D361+D379+D400+D421+D428+D461+D514+D520+D526+D532+D569+D615+D648+D654+D675+D694+D700+D706+D720+D744+D799</f>
        <v>5020354.4000000004</v>
      </c>
      <c r="E10" s="8">
        <f t="shared" ref="E10:O10" si="0">E19+E45+E87+E95+E105+E125+E135+E151+E184+E215+E242+E273+E304+E328+E361+E379+E400+E421+E428+E461+E514+E520+E526+E532+E569+E615+E648+E654+E675+E694+E700+E706+E720+E744+E799</f>
        <v>4100021.6</v>
      </c>
      <c r="F10" s="8">
        <f t="shared" si="0"/>
        <v>920332.80000000005</v>
      </c>
      <c r="G10" s="8">
        <f t="shared" si="0"/>
        <v>9372558.6999999993</v>
      </c>
      <c r="H10" s="8">
        <f t="shared" si="0"/>
        <v>7574354.3999999994</v>
      </c>
      <c r="I10" s="8">
        <f t="shared" si="0"/>
        <v>1798204.3</v>
      </c>
      <c r="J10" s="8">
        <f t="shared" si="0"/>
        <v>13781088.499999998</v>
      </c>
      <c r="K10" s="8">
        <f t="shared" si="0"/>
        <v>10944585.9</v>
      </c>
      <c r="L10" s="8">
        <f t="shared" si="0"/>
        <v>2836502.5999999996</v>
      </c>
      <c r="M10" s="8">
        <f t="shared" si="0"/>
        <v>18922622.899999999</v>
      </c>
      <c r="N10" s="8">
        <f t="shared" si="0"/>
        <v>14906887.199999997</v>
      </c>
      <c r="O10" s="8">
        <f t="shared" si="0"/>
        <v>4015735.6999999997</v>
      </c>
    </row>
    <row r="11" spans="1:15" s="4" customFormat="1" ht="34.5" customHeight="1">
      <c r="A11" s="35"/>
      <c r="B11" s="36"/>
      <c r="C11" s="37" t="s">
        <v>160</v>
      </c>
      <c r="D11" s="8">
        <f>D37+D70+D81+D89+D97+D107+D113+D119+D128+D137+D143+D174+D204+D228+D234+D263+D295+D351+D434+D440+D446+D452+D479+D486+D493+D500+D506+D538+D545+D552+D559+D595+D606+D633+D639+D750+D758+D764+D770+D776+D782+D788+D805</f>
        <v>16122922.600000001</v>
      </c>
      <c r="E11" s="8">
        <f t="shared" ref="E11:O11" si="1">E37+E70+E81+E89+E97+E107+E113+E119+E128+E137+E143+E174+E204+E228+E234+E263+E295+E351+E434+E440+E446+E452+E479+E486+E493+E500+E506+E538+E545+E552+E559+E595+E606+E633+E639+E750+E758+E764+E770+E776+E782+E788+E805</f>
        <v>13117498.399999999</v>
      </c>
      <c r="F11" s="8">
        <f t="shared" si="1"/>
        <v>3005424.1999999997</v>
      </c>
      <c r="G11" s="8">
        <f t="shared" si="1"/>
        <v>48101307.500000007</v>
      </c>
      <c r="H11" s="8">
        <f t="shared" si="1"/>
        <v>40341903.300000004</v>
      </c>
      <c r="I11" s="8">
        <f t="shared" si="1"/>
        <v>7759404.2000000002</v>
      </c>
      <c r="J11" s="8">
        <f t="shared" si="1"/>
        <v>78434096.299999997</v>
      </c>
      <c r="K11" s="8">
        <f t="shared" si="1"/>
        <v>66002863.900000013</v>
      </c>
      <c r="L11" s="8">
        <f t="shared" si="1"/>
        <v>12431232.399999999</v>
      </c>
      <c r="M11" s="8">
        <f t="shared" si="1"/>
        <v>109726854.10000001</v>
      </c>
      <c r="N11" s="8">
        <f t="shared" si="1"/>
        <v>94018699.600000024</v>
      </c>
      <c r="O11" s="8">
        <f t="shared" si="1"/>
        <v>15708154.500000002</v>
      </c>
    </row>
    <row r="12" spans="1:15" s="4" customFormat="1" ht="33" customHeight="1">
      <c r="A12" s="32"/>
      <c r="B12" s="33"/>
      <c r="C12" s="38" t="s">
        <v>7</v>
      </c>
      <c r="D12" s="8">
        <f>E12+F12</f>
        <v>730679.5</v>
      </c>
      <c r="E12" s="8">
        <f>E13+E39</f>
        <v>532821.29999999993</v>
      </c>
      <c r="F12" s="8">
        <f>F13+F39</f>
        <v>197858.2</v>
      </c>
      <c r="G12" s="8">
        <f>H12+I12</f>
        <v>2386093.4</v>
      </c>
      <c r="H12" s="8">
        <f>H13+H39</f>
        <v>1800012.3</v>
      </c>
      <c r="I12" s="8">
        <f>I13+I39</f>
        <v>586081.1</v>
      </c>
      <c r="J12" s="8">
        <f>K12+L12</f>
        <v>3559805.0999999996</v>
      </c>
      <c r="K12" s="8">
        <f>K13+K39</f>
        <v>2512752.7999999998</v>
      </c>
      <c r="L12" s="8">
        <f>L13+L39</f>
        <v>1047052.3</v>
      </c>
      <c r="M12" s="8">
        <f>N12+O12</f>
        <v>5700112.2000000002</v>
      </c>
      <c r="N12" s="8">
        <f>N13+N39</f>
        <v>4166303.7</v>
      </c>
      <c r="O12" s="8">
        <f>O13+O39</f>
        <v>1533808.5</v>
      </c>
    </row>
    <row r="13" spans="1:15" ht="21.75" customHeight="1">
      <c r="A13" s="6">
        <v>1018</v>
      </c>
      <c r="B13" s="33"/>
      <c r="C13" s="39" t="s">
        <v>8</v>
      </c>
      <c r="D13" s="8">
        <f>E13+F13</f>
        <v>120598.09999999999</v>
      </c>
      <c r="E13" s="8">
        <f>E15+E33</f>
        <v>95493.9</v>
      </c>
      <c r="F13" s="8">
        <f>F15+F33</f>
        <v>25104.199999999997</v>
      </c>
      <c r="G13" s="8">
        <f>H13+I13</f>
        <v>682234.3</v>
      </c>
      <c r="H13" s="8">
        <f>H15+H33</f>
        <v>546447.5</v>
      </c>
      <c r="I13" s="8">
        <f>I15+I33</f>
        <v>135786.79999999999</v>
      </c>
      <c r="J13" s="8">
        <f>K13+L13</f>
        <v>816234.4</v>
      </c>
      <c r="K13" s="8">
        <f>K15+K33</f>
        <v>653176.5</v>
      </c>
      <c r="L13" s="8">
        <f>L15+L33</f>
        <v>163057.9</v>
      </c>
      <c r="M13" s="8">
        <f>N13+O13</f>
        <v>2556092.5</v>
      </c>
      <c r="N13" s="8">
        <f>N15+N33</f>
        <v>2043006.5</v>
      </c>
      <c r="O13" s="8">
        <f>O15+O33</f>
        <v>513086</v>
      </c>
    </row>
    <row r="14" spans="1:15">
      <c r="A14" s="35"/>
      <c r="B14" s="36"/>
      <c r="C14" s="40" t="s">
        <v>9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36" customHeight="1">
      <c r="A15" s="35"/>
      <c r="B15" s="6">
        <v>11001</v>
      </c>
      <c r="C15" s="38" t="s">
        <v>147</v>
      </c>
      <c r="D15" s="8">
        <f>E15+F15</f>
        <v>68600.2</v>
      </c>
      <c r="E15" s="8">
        <f>E19</f>
        <v>53593.899999999994</v>
      </c>
      <c r="F15" s="8">
        <f>F19</f>
        <v>15006.3</v>
      </c>
      <c r="G15" s="8">
        <f>H15+I15</f>
        <v>134332.79999999999</v>
      </c>
      <c r="H15" s="8">
        <f>H19</f>
        <v>104947.49999999999</v>
      </c>
      <c r="I15" s="8">
        <f>I19</f>
        <v>29385.3</v>
      </c>
      <c r="J15" s="8">
        <f>K15+L15</f>
        <v>150437.9</v>
      </c>
      <c r="K15" s="8">
        <f>K19</f>
        <v>116676.49999999999</v>
      </c>
      <c r="L15" s="8">
        <f>L19</f>
        <v>33761.4</v>
      </c>
      <c r="M15" s="8">
        <f>N15+O15</f>
        <v>694408.3</v>
      </c>
      <c r="N15" s="8">
        <f>N19</f>
        <v>542506.5</v>
      </c>
      <c r="O15" s="8">
        <f>O19</f>
        <v>151901.79999999999</v>
      </c>
    </row>
    <row r="16" spans="1:15" ht="20.25" customHeight="1">
      <c r="A16" s="35"/>
      <c r="B16" s="36"/>
      <c r="C16" s="40" t="s">
        <v>10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0.25" customHeight="1">
      <c r="A17" s="35"/>
      <c r="B17" s="36"/>
      <c r="C17" s="41" t="s">
        <v>11</v>
      </c>
      <c r="D17" s="10">
        <f>E17+F17</f>
        <v>68600.2</v>
      </c>
      <c r="E17" s="10">
        <f>E15</f>
        <v>53593.899999999994</v>
      </c>
      <c r="F17" s="10">
        <f>F15</f>
        <v>15006.3</v>
      </c>
      <c r="G17" s="10">
        <f>H17+I17</f>
        <v>134332.79999999999</v>
      </c>
      <c r="H17" s="10">
        <f>H15</f>
        <v>104947.49999999999</v>
      </c>
      <c r="I17" s="10">
        <f>I15</f>
        <v>29385.3</v>
      </c>
      <c r="J17" s="10">
        <f>K17+L17</f>
        <v>150437.9</v>
      </c>
      <c r="K17" s="10">
        <f>K15</f>
        <v>116676.49999999999</v>
      </c>
      <c r="L17" s="10">
        <f>L15</f>
        <v>33761.4</v>
      </c>
      <c r="M17" s="10">
        <f>N17+O17</f>
        <v>694408.3</v>
      </c>
      <c r="N17" s="10">
        <f>N15</f>
        <v>542506.5</v>
      </c>
      <c r="O17" s="10">
        <f>O15</f>
        <v>151901.79999999999</v>
      </c>
    </row>
    <row r="18" spans="1:15" ht="33.75" customHeight="1">
      <c r="A18" s="35"/>
      <c r="B18" s="36"/>
      <c r="C18" s="40" t="s">
        <v>12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>
      <c r="A19" s="35"/>
      <c r="B19" s="36"/>
      <c r="C19" s="40" t="s">
        <v>13</v>
      </c>
      <c r="D19" s="11">
        <f>E19+F19</f>
        <v>68600.2</v>
      </c>
      <c r="E19" s="11">
        <f t="shared" ref="E19:F19" si="2">E20+E21+E22+E23+E24+E25+E26+E27+E28+E29+E30+E31+E32</f>
        <v>53593.899999999994</v>
      </c>
      <c r="F19" s="11">
        <f t="shared" si="2"/>
        <v>15006.3</v>
      </c>
      <c r="G19" s="11">
        <f>H19+I19</f>
        <v>134332.79999999999</v>
      </c>
      <c r="H19" s="11">
        <f t="shared" ref="H19:I19" si="3">H20+H21+H22+H23+H24+H25+H26+H27+H28+H29+H30+H31+H32</f>
        <v>104947.49999999999</v>
      </c>
      <c r="I19" s="11">
        <f t="shared" si="3"/>
        <v>29385.3</v>
      </c>
      <c r="J19" s="11">
        <f>K19+L19</f>
        <v>150437.9</v>
      </c>
      <c r="K19" s="11">
        <f t="shared" ref="K19:L19" si="4">K20+K21+K22+K23+K24+K25+K26+K27+K28+K29+K30+K31+K32</f>
        <v>116676.49999999999</v>
      </c>
      <c r="L19" s="11">
        <f t="shared" si="4"/>
        <v>33761.4</v>
      </c>
      <c r="M19" s="11">
        <f>N19+O19</f>
        <v>694408.3</v>
      </c>
      <c r="N19" s="11">
        <f t="shared" ref="N19:O19" si="5">N20+N21+N22+N23+N24+N25+N26+N27+N28+N29+N30+N31+N32</f>
        <v>542506.5</v>
      </c>
      <c r="O19" s="11">
        <f t="shared" si="5"/>
        <v>151901.79999999999</v>
      </c>
    </row>
    <row r="20" spans="1:15">
      <c r="A20" s="35"/>
      <c r="B20" s="36"/>
      <c r="C20" s="42" t="s">
        <v>14</v>
      </c>
      <c r="D20" s="11">
        <f>E20+F20</f>
        <v>16950</v>
      </c>
      <c r="E20" s="15">
        <v>12363</v>
      </c>
      <c r="F20" s="15">
        <v>4587</v>
      </c>
      <c r="G20" s="11">
        <f>H20+I20</f>
        <v>23730</v>
      </c>
      <c r="H20" s="11">
        <v>17308.2</v>
      </c>
      <c r="I20" s="11">
        <v>6421.8</v>
      </c>
      <c r="J20" s="11">
        <f>K20+L20</f>
        <v>30510</v>
      </c>
      <c r="K20" s="11">
        <v>22253.4</v>
      </c>
      <c r="L20" s="11">
        <v>8256.6</v>
      </c>
      <c r="M20" s="11">
        <f>N20+O20</f>
        <v>33900</v>
      </c>
      <c r="N20" s="11">
        <v>24726</v>
      </c>
      <c r="O20" s="11">
        <v>9174</v>
      </c>
    </row>
    <row r="21" spans="1:15">
      <c r="A21" s="35"/>
      <c r="B21" s="36"/>
      <c r="C21" s="42" t="s">
        <v>15</v>
      </c>
      <c r="D21" s="11">
        <f t="shared" ref="D21:D32" si="6">E21+F21</f>
        <v>1200</v>
      </c>
      <c r="E21" s="15">
        <v>1000</v>
      </c>
      <c r="F21" s="15">
        <v>200</v>
      </c>
      <c r="G21" s="11">
        <f t="shared" ref="G21:G32" si="7">H21+I21</f>
        <v>1200</v>
      </c>
      <c r="H21" s="11">
        <v>1000</v>
      </c>
      <c r="I21" s="11">
        <v>200</v>
      </c>
      <c r="J21" s="11">
        <f t="shared" ref="J21:J32" si="8">K21+L21</f>
        <v>1200</v>
      </c>
      <c r="K21" s="11">
        <v>1000</v>
      </c>
      <c r="L21" s="11">
        <v>200</v>
      </c>
      <c r="M21" s="11">
        <f t="shared" ref="M21:M32" si="9">N21+O21</f>
        <v>1200</v>
      </c>
      <c r="N21" s="11">
        <v>1000</v>
      </c>
      <c r="O21" s="11">
        <v>200</v>
      </c>
    </row>
    <row r="22" spans="1:15">
      <c r="A22" s="35"/>
      <c r="B22" s="36"/>
      <c r="C22" s="42" t="s">
        <v>16</v>
      </c>
      <c r="D22" s="11">
        <f t="shared" si="6"/>
        <v>960</v>
      </c>
      <c r="E22" s="15">
        <v>960</v>
      </c>
      <c r="F22" s="15">
        <v>0</v>
      </c>
      <c r="G22" s="11">
        <f t="shared" si="7"/>
        <v>960</v>
      </c>
      <c r="H22" s="11">
        <v>960</v>
      </c>
      <c r="I22" s="11">
        <v>0</v>
      </c>
      <c r="J22" s="11">
        <f t="shared" si="8"/>
        <v>960</v>
      </c>
      <c r="K22" s="11">
        <v>960</v>
      </c>
      <c r="L22" s="11">
        <v>0</v>
      </c>
      <c r="M22" s="11">
        <f t="shared" si="9"/>
        <v>960</v>
      </c>
      <c r="N22" s="11">
        <v>960</v>
      </c>
      <c r="O22" s="11">
        <v>0</v>
      </c>
    </row>
    <row r="23" spans="1:15">
      <c r="A23" s="35"/>
      <c r="B23" s="36"/>
      <c r="C23" s="42" t="s">
        <v>17</v>
      </c>
      <c r="D23" s="11">
        <f t="shared" si="6"/>
        <v>300</v>
      </c>
      <c r="E23" s="15">
        <v>250</v>
      </c>
      <c r="F23" s="15">
        <v>50</v>
      </c>
      <c r="G23" s="11">
        <f t="shared" si="7"/>
        <v>300</v>
      </c>
      <c r="H23" s="11">
        <v>250</v>
      </c>
      <c r="I23" s="11">
        <v>50</v>
      </c>
      <c r="J23" s="11">
        <f t="shared" si="8"/>
        <v>300</v>
      </c>
      <c r="K23" s="11">
        <v>250</v>
      </c>
      <c r="L23" s="11">
        <v>50</v>
      </c>
      <c r="M23" s="11">
        <f t="shared" si="9"/>
        <v>300</v>
      </c>
      <c r="N23" s="11">
        <v>250</v>
      </c>
      <c r="O23" s="11">
        <v>50</v>
      </c>
    </row>
    <row r="24" spans="1:15">
      <c r="A24" s="35"/>
      <c r="B24" s="36"/>
      <c r="C24" s="42" t="s">
        <v>18</v>
      </c>
      <c r="D24" s="11">
        <f t="shared" si="6"/>
        <v>240</v>
      </c>
      <c r="E24" s="15">
        <v>200</v>
      </c>
      <c r="F24" s="15">
        <v>40</v>
      </c>
      <c r="G24" s="11">
        <f t="shared" si="7"/>
        <v>240</v>
      </c>
      <c r="H24" s="11">
        <v>200</v>
      </c>
      <c r="I24" s="11">
        <v>40</v>
      </c>
      <c r="J24" s="11">
        <f t="shared" si="8"/>
        <v>240</v>
      </c>
      <c r="K24" s="11">
        <v>200</v>
      </c>
      <c r="L24" s="11">
        <v>40</v>
      </c>
      <c r="M24" s="11">
        <f t="shared" si="9"/>
        <v>240</v>
      </c>
      <c r="N24" s="11">
        <v>200</v>
      </c>
      <c r="O24" s="11">
        <v>40</v>
      </c>
    </row>
    <row r="25" spans="1:15" ht="22.5" customHeight="1">
      <c r="A25" s="35"/>
      <c r="B25" s="36"/>
      <c r="C25" s="42" t="s">
        <v>19</v>
      </c>
      <c r="D25" s="11">
        <f t="shared" si="6"/>
        <v>300</v>
      </c>
      <c r="E25" s="15">
        <v>250</v>
      </c>
      <c r="F25" s="15">
        <v>50</v>
      </c>
      <c r="G25" s="11">
        <f t="shared" si="7"/>
        <v>300</v>
      </c>
      <c r="H25" s="11">
        <v>250</v>
      </c>
      <c r="I25" s="11">
        <v>50</v>
      </c>
      <c r="J25" s="11">
        <f t="shared" si="8"/>
        <v>300</v>
      </c>
      <c r="K25" s="11">
        <v>250</v>
      </c>
      <c r="L25" s="11">
        <v>50</v>
      </c>
      <c r="M25" s="11">
        <f t="shared" si="9"/>
        <v>300</v>
      </c>
      <c r="N25" s="11">
        <v>250</v>
      </c>
      <c r="O25" s="11">
        <v>50</v>
      </c>
    </row>
    <row r="26" spans="1:15">
      <c r="A26" s="35"/>
      <c r="B26" s="36"/>
      <c r="C26" s="42" t="s">
        <v>20</v>
      </c>
      <c r="D26" s="11">
        <f t="shared" si="6"/>
        <v>180</v>
      </c>
      <c r="E26" s="15">
        <v>150</v>
      </c>
      <c r="F26" s="15">
        <v>30</v>
      </c>
      <c r="G26" s="11">
        <f t="shared" si="7"/>
        <v>360</v>
      </c>
      <c r="H26" s="11">
        <v>300</v>
      </c>
      <c r="I26" s="11">
        <v>60</v>
      </c>
      <c r="J26" s="11">
        <f t="shared" si="8"/>
        <v>540</v>
      </c>
      <c r="K26" s="11">
        <v>450</v>
      </c>
      <c r="L26" s="11">
        <v>90</v>
      </c>
      <c r="M26" s="11">
        <f t="shared" si="9"/>
        <v>720</v>
      </c>
      <c r="N26" s="11">
        <v>600</v>
      </c>
      <c r="O26" s="11">
        <v>120</v>
      </c>
    </row>
    <row r="27" spans="1:15">
      <c r="A27" s="35"/>
      <c r="B27" s="36"/>
      <c r="C27" s="42" t="s">
        <v>21</v>
      </c>
      <c r="D27" s="11">
        <f t="shared" si="6"/>
        <v>8065.1</v>
      </c>
      <c r="E27" s="15">
        <v>5733.8</v>
      </c>
      <c r="F27" s="15">
        <v>2331.3000000000002</v>
      </c>
      <c r="G27" s="11">
        <f t="shared" si="7"/>
        <v>16130</v>
      </c>
      <c r="H27" s="11">
        <v>11467.5</v>
      </c>
      <c r="I27" s="11">
        <v>4662.5</v>
      </c>
      <c r="J27" s="11">
        <f t="shared" si="8"/>
        <v>24195.1</v>
      </c>
      <c r="K27" s="11">
        <v>17201.3</v>
      </c>
      <c r="L27" s="11">
        <v>6993.8</v>
      </c>
      <c r="M27" s="11">
        <f t="shared" si="9"/>
        <v>32260</v>
      </c>
      <c r="N27" s="11">
        <v>22935</v>
      </c>
      <c r="O27" s="11">
        <v>9325</v>
      </c>
    </row>
    <row r="28" spans="1:15" ht="23.25" customHeight="1">
      <c r="A28" s="35"/>
      <c r="B28" s="36"/>
      <c r="C28" s="42" t="s">
        <v>22</v>
      </c>
      <c r="D28" s="11">
        <f t="shared" si="6"/>
        <v>660</v>
      </c>
      <c r="E28" s="15">
        <v>550</v>
      </c>
      <c r="F28" s="15">
        <v>110</v>
      </c>
      <c r="G28" s="11">
        <f t="shared" si="7"/>
        <v>660</v>
      </c>
      <c r="H28" s="11">
        <v>550</v>
      </c>
      <c r="I28" s="11">
        <v>110</v>
      </c>
      <c r="J28" s="11">
        <f t="shared" si="8"/>
        <v>660</v>
      </c>
      <c r="K28" s="11">
        <v>550</v>
      </c>
      <c r="L28" s="11">
        <v>110</v>
      </c>
      <c r="M28" s="11">
        <f t="shared" si="9"/>
        <v>660</v>
      </c>
      <c r="N28" s="11">
        <v>550</v>
      </c>
      <c r="O28" s="11">
        <v>110</v>
      </c>
    </row>
    <row r="29" spans="1:15" ht="30.75" customHeight="1">
      <c r="A29" s="35"/>
      <c r="B29" s="36"/>
      <c r="C29" s="42" t="s">
        <v>23</v>
      </c>
      <c r="D29" s="11">
        <f t="shared" si="6"/>
        <v>240</v>
      </c>
      <c r="E29" s="15">
        <v>200</v>
      </c>
      <c r="F29" s="15">
        <v>40</v>
      </c>
      <c r="G29" s="11">
        <f t="shared" si="7"/>
        <v>480</v>
      </c>
      <c r="H29" s="11">
        <v>400</v>
      </c>
      <c r="I29" s="11">
        <v>80</v>
      </c>
      <c r="J29" s="11">
        <f t="shared" si="8"/>
        <v>720</v>
      </c>
      <c r="K29" s="11">
        <v>600</v>
      </c>
      <c r="L29" s="11">
        <v>120</v>
      </c>
      <c r="M29" s="11">
        <f t="shared" si="9"/>
        <v>960</v>
      </c>
      <c r="N29" s="11">
        <v>800</v>
      </c>
      <c r="O29" s="11">
        <v>160</v>
      </c>
    </row>
    <row r="30" spans="1:15">
      <c r="A30" s="35"/>
      <c r="B30" s="36"/>
      <c r="C30" s="42" t="s">
        <v>24</v>
      </c>
      <c r="D30" s="11">
        <f t="shared" si="6"/>
        <v>240</v>
      </c>
      <c r="E30" s="15">
        <v>200</v>
      </c>
      <c r="F30" s="15">
        <v>40</v>
      </c>
      <c r="G30" s="11">
        <f t="shared" si="7"/>
        <v>480</v>
      </c>
      <c r="H30" s="11">
        <v>400</v>
      </c>
      <c r="I30" s="11">
        <v>80</v>
      </c>
      <c r="J30" s="11">
        <f t="shared" si="8"/>
        <v>720</v>
      </c>
      <c r="K30" s="11">
        <v>600</v>
      </c>
      <c r="L30" s="11">
        <v>120</v>
      </c>
      <c r="M30" s="11">
        <f t="shared" si="9"/>
        <v>960</v>
      </c>
      <c r="N30" s="11">
        <v>800</v>
      </c>
      <c r="O30" s="11">
        <v>160</v>
      </c>
    </row>
    <row r="31" spans="1:15" ht="19.5" customHeight="1">
      <c r="A31" s="35"/>
      <c r="B31" s="36"/>
      <c r="C31" s="42" t="s">
        <v>25</v>
      </c>
      <c r="D31" s="11">
        <f t="shared" si="6"/>
        <v>600</v>
      </c>
      <c r="E31" s="15">
        <v>500</v>
      </c>
      <c r="F31" s="15">
        <v>100</v>
      </c>
      <c r="G31" s="11">
        <f t="shared" si="7"/>
        <v>1200</v>
      </c>
      <c r="H31" s="11">
        <v>1000</v>
      </c>
      <c r="I31" s="11">
        <v>200</v>
      </c>
      <c r="J31" s="11">
        <f t="shared" si="8"/>
        <v>1800</v>
      </c>
      <c r="K31" s="11">
        <v>1500</v>
      </c>
      <c r="L31" s="11">
        <v>300</v>
      </c>
      <c r="M31" s="11">
        <f t="shared" si="9"/>
        <v>2400</v>
      </c>
      <c r="N31" s="11">
        <v>2000</v>
      </c>
      <c r="O31" s="11">
        <v>400</v>
      </c>
    </row>
    <row r="32" spans="1:15" ht="19.5" customHeight="1">
      <c r="A32" s="35"/>
      <c r="B32" s="36"/>
      <c r="C32" s="40" t="s">
        <v>26</v>
      </c>
      <c r="D32" s="11">
        <f t="shared" si="6"/>
        <v>38665.1</v>
      </c>
      <c r="E32" s="16">
        <v>31237.1</v>
      </c>
      <c r="F32" s="16">
        <v>7428</v>
      </c>
      <c r="G32" s="11">
        <f t="shared" si="7"/>
        <v>88292.799999999988</v>
      </c>
      <c r="H32" s="11">
        <v>70861.799999999988</v>
      </c>
      <c r="I32" s="11">
        <v>17431</v>
      </c>
      <c r="J32" s="11">
        <f t="shared" si="8"/>
        <v>88292.799999999988</v>
      </c>
      <c r="K32" s="11">
        <v>70861.799999999988</v>
      </c>
      <c r="L32" s="11">
        <v>17431</v>
      </c>
      <c r="M32" s="11">
        <f t="shared" si="9"/>
        <v>619548.30000000005</v>
      </c>
      <c r="N32" s="11">
        <v>487435.5</v>
      </c>
      <c r="O32" s="11">
        <v>132112.79999999999</v>
      </c>
    </row>
    <row r="33" spans="1:15" ht="69.75" customHeight="1">
      <c r="A33" s="35"/>
      <c r="B33" s="6">
        <v>32001</v>
      </c>
      <c r="C33" s="38" t="s">
        <v>148</v>
      </c>
      <c r="D33" s="8">
        <f>E33+F33</f>
        <v>51997.9</v>
      </c>
      <c r="E33" s="8">
        <f>E37</f>
        <v>41900</v>
      </c>
      <c r="F33" s="8">
        <f>F37</f>
        <v>10097.9</v>
      </c>
      <c r="G33" s="8">
        <f>H33+I33</f>
        <v>547901.5</v>
      </c>
      <c r="H33" s="8">
        <f>H37</f>
        <v>441500</v>
      </c>
      <c r="I33" s="8">
        <f>I37</f>
        <v>106401.5</v>
      </c>
      <c r="J33" s="8">
        <f>K33+L33</f>
        <v>665796.5</v>
      </c>
      <c r="K33" s="8">
        <f>K37</f>
        <v>536500</v>
      </c>
      <c r="L33" s="8">
        <f>L37</f>
        <v>129296.5</v>
      </c>
      <c r="M33" s="8">
        <f>N33+O33</f>
        <v>1861684.2</v>
      </c>
      <c r="N33" s="8">
        <f>N37</f>
        <v>1500500</v>
      </c>
      <c r="O33" s="8">
        <f>O37</f>
        <v>361184.2</v>
      </c>
    </row>
    <row r="34" spans="1:15">
      <c r="A34" s="35"/>
      <c r="B34" s="36"/>
      <c r="C34" s="40" t="s">
        <v>10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20.25" customHeight="1">
      <c r="A35" s="35"/>
      <c r="B35" s="36"/>
      <c r="C35" s="41" t="s">
        <v>11</v>
      </c>
      <c r="D35" s="10">
        <f>E35+F35</f>
        <v>51997.9</v>
      </c>
      <c r="E35" s="10">
        <f>E33</f>
        <v>41900</v>
      </c>
      <c r="F35" s="10">
        <f>F33</f>
        <v>10097.9</v>
      </c>
      <c r="G35" s="10">
        <f>H35+I35</f>
        <v>547901.5</v>
      </c>
      <c r="H35" s="10">
        <f>H33</f>
        <v>441500</v>
      </c>
      <c r="I35" s="10">
        <f>I33</f>
        <v>106401.5</v>
      </c>
      <c r="J35" s="10">
        <f>K35+L35</f>
        <v>665796.5</v>
      </c>
      <c r="K35" s="10">
        <f>K33</f>
        <v>536500</v>
      </c>
      <c r="L35" s="10">
        <f>L33</f>
        <v>129296.5</v>
      </c>
      <c r="M35" s="10">
        <f>N35+O35</f>
        <v>1861684.2</v>
      </c>
      <c r="N35" s="10">
        <f>N33</f>
        <v>1500500</v>
      </c>
      <c r="O35" s="10">
        <f>O33</f>
        <v>361184.2</v>
      </c>
    </row>
    <row r="36" spans="1:15" ht="37.5" customHeight="1">
      <c r="A36" s="35"/>
      <c r="B36" s="36"/>
      <c r="C36" s="40" t="s">
        <v>12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35"/>
      <c r="B37" s="36"/>
      <c r="C37" s="40" t="s">
        <v>27</v>
      </c>
      <c r="D37" s="11">
        <f>E37+F37</f>
        <v>51997.9</v>
      </c>
      <c r="E37" s="11">
        <f t="shared" ref="E37:O37" si="10">E38</f>
        <v>41900</v>
      </c>
      <c r="F37" s="11">
        <f t="shared" si="10"/>
        <v>10097.9</v>
      </c>
      <c r="G37" s="11">
        <f>H37+I37</f>
        <v>547901.5</v>
      </c>
      <c r="H37" s="11">
        <f t="shared" si="10"/>
        <v>441500</v>
      </c>
      <c r="I37" s="11">
        <f t="shared" si="10"/>
        <v>106401.5</v>
      </c>
      <c r="J37" s="11">
        <f>K37+L37</f>
        <v>665796.5</v>
      </c>
      <c r="K37" s="11">
        <f t="shared" si="10"/>
        <v>536500</v>
      </c>
      <c r="L37" s="11">
        <f t="shared" si="10"/>
        <v>129296.5</v>
      </c>
      <c r="M37" s="11">
        <f>N37+O37</f>
        <v>1861684.2</v>
      </c>
      <c r="N37" s="11">
        <f t="shared" si="10"/>
        <v>1500500</v>
      </c>
      <c r="O37" s="11">
        <f t="shared" si="10"/>
        <v>361184.2</v>
      </c>
    </row>
    <row r="38" spans="1:15">
      <c r="A38" s="35"/>
      <c r="B38" s="36"/>
      <c r="C38" s="42" t="s">
        <v>28</v>
      </c>
      <c r="D38" s="11">
        <f>E38+F38</f>
        <v>51997.9</v>
      </c>
      <c r="E38" s="11">
        <v>41900</v>
      </c>
      <c r="F38" s="11">
        <v>10097.9</v>
      </c>
      <c r="G38" s="11">
        <f>H38+I38</f>
        <v>547901.5</v>
      </c>
      <c r="H38" s="11">
        <v>441500</v>
      </c>
      <c r="I38" s="11">
        <v>106401.5</v>
      </c>
      <c r="J38" s="11">
        <f>K38+L38</f>
        <v>665796.5</v>
      </c>
      <c r="K38" s="11">
        <v>536500</v>
      </c>
      <c r="L38" s="11">
        <v>129296.5</v>
      </c>
      <c r="M38" s="11">
        <f>N38+O38</f>
        <v>1861684.2</v>
      </c>
      <c r="N38" s="11">
        <v>1500500</v>
      </c>
      <c r="O38" s="11">
        <v>361184.2</v>
      </c>
    </row>
    <row r="39" spans="1:15" ht="33.75" customHeight="1">
      <c r="A39" s="6">
        <v>1019</v>
      </c>
      <c r="B39" s="33"/>
      <c r="C39" s="39" t="s">
        <v>29</v>
      </c>
      <c r="D39" s="8">
        <f t="shared" ref="D39:O39" si="11">D41+D66</f>
        <v>610081.4</v>
      </c>
      <c r="E39" s="8">
        <f t="shared" si="11"/>
        <v>437327.39999999997</v>
      </c>
      <c r="F39" s="8">
        <f t="shared" si="11"/>
        <v>172754</v>
      </c>
      <c r="G39" s="8">
        <f t="shared" si="11"/>
        <v>1703859.1</v>
      </c>
      <c r="H39" s="8">
        <f t="shared" si="11"/>
        <v>1253564.8</v>
      </c>
      <c r="I39" s="8">
        <f t="shared" si="11"/>
        <v>450294.3</v>
      </c>
      <c r="J39" s="8">
        <f t="shared" si="11"/>
        <v>2743570.6999999997</v>
      </c>
      <c r="K39" s="8">
        <f t="shared" si="11"/>
        <v>1859576.3</v>
      </c>
      <c r="L39" s="8">
        <f t="shared" si="11"/>
        <v>883994.4</v>
      </c>
      <c r="M39" s="8">
        <f t="shared" si="11"/>
        <v>3144019.6999999997</v>
      </c>
      <c r="N39" s="8">
        <f t="shared" si="11"/>
        <v>2123297.2000000002</v>
      </c>
      <c r="O39" s="8">
        <f t="shared" si="11"/>
        <v>1020722.5</v>
      </c>
    </row>
    <row r="40" spans="1:15">
      <c r="A40" s="35"/>
      <c r="B40" s="36"/>
      <c r="C40" s="40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52.5" customHeight="1">
      <c r="A41" s="35"/>
      <c r="B41" s="6">
        <v>11001</v>
      </c>
      <c r="C41" s="39" t="s">
        <v>30</v>
      </c>
      <c r="D41" s="8">
        <f>D43</f>
        <v>84765.5</v>
      </c>
      <c r="E41" s="8">
        <f t="shared" ref="E41:F41" si="12">E43</f>
        <v>25429.599999999999</v>
      </c>
      <c r="F41" s="8">
        <f t="shared" si="12"/>
        <v>59335.9</v>
      </c>
      <c r="G41" s="8">
        <f>G43</f>
        <v>169245.8</v>
      </c>
      <c r="H41" s="8">
        <f t="shared" ref="H41:I41" si="13">H43</f>
        <v>50773.700000000004</v>
      </c>
      <c r="I41" s="8">
        <f t="shared" si="13"/>
        <v>118472.09999999999</v>
      </c>
      <c r="J41" s="8">
        <f>J43</f>
        <v>245752.8</v>
      </c>
      <c r="K41" s="8">
        <f t="shared" ref="K41:L41" si="14">K43</f>
        <v>73725.8</v>
      </c>
      <c r="L41" s="8">
        <f t="shared" si="14"/>
        <v>172026.99999999997</v>
      </c>
      <c r="M41" s="8">
        <f>M43</f>
        <v>323254.8</v>
      </c>
      <c r="N41" s="8">
        <f t="shared" ref="N41:O41" si="15">N43</f>
        <v>96976.4</v>
      </c>
      <c r="O41" s="8">
        <f t="shared" si="15"/>
        <v>226278.39999999999</v>
      </c>
    </row>
    <row r="42" spans="1:15">
      <c r="A42" s="35"/>
      <c r="B42" s="36"/>
      <c r="C42" s="40" t="s">
        <v>10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9.5" customHeight="1">
      <c r="A43" s="35"/>
      <c r="B43" s="36"/>
      <c r="C43" s="41" t="s">
        <v>31</v>
      </c>
      <c r="D43" s="10">
        <f>D45</f>
        <v>84765.5</v>
      </c>
      <c r="E43" s="10">
        <f t="shared" ref="E43:F43" si="16">E45</f>
        <v>25429.599999999999</v>
      </c>
      <c r="F43" s="10">
        <f t="shared" si="16"/>
        <v>59335.9</v>
      </c>
      <c r="G43" s="10">
        <f>G45</f>
        <v>169245.8</v>
      </c>
      <c r="H43" s="10">
        <f t="shared" ref="H43:I43" si="17">H45</f>
        <v>50773.700000000004</v>
      </c>
      <c r="I43" s="10">
        <f t="shared" si="17"/>
        <v>118472.09999999999</v>
      </c>
      <c r="J43" s="10">
        <f>J45</f>
        <v>245752.8</v>
      </c>
      <c r="K43" s="10">
        <f t="shared" ref="K43:L43" si="18">K45</f>
        <v>73725.8</v>
      </c>
      <c r="L43" s="10">
        <f t="shared" si="18"/>
        <v>172026.99999999997</v>
      </c>
      <c r="M43" s="10">
        <f>M45</f>
        <v>323254.8</v>
      </c>
      <c r="N43" s="10">
        <f t="shared" ref="N43:O43" si="19">N45</f>
        <v>96976.4</v>
      </c>
      <c r="O43" s="10">
        <f t="shared" si="19"/>
        <v>226278.39999999999</v>
      </c>
    </row>
    <row r="44" spans="1:15" ht="40.5" customHeight="1">
      <c r="A44" s="35"/>
      <c r="B44" s="36"/>
      <c r="C44" s="40" t="s">
        <v>12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35"/>
      <c r="B45" s="36"/>
      <c r="C45" s="40" t="s">
        <v>13</v>
      </c>
      <c r="D45" s="11">
        <f>E45+F45</f>
        <v>84765.5</v>
      </c>
      <c r="E45" s="11">
        <f t="shared" ref="E45:F45" si="20">E46+E47+E48+E49+E50+E51+E52+E53+E54+E55+E56+E57+E58+E59+E60+E61+E62+E63+E64+E65</f>
        <v>25429.599999999999</v>
      </c>
      <c r="F45" s="11">
        <f t="shared" si="20"/>
        <v>59335.9</v>
      </c>
      <c r="G45" s="11">
        <f>H45+I45</f>
        <v>169245.8</v>
      </c>
      <c r="H45" s="11">
        <f t="shared" ref="H45:I45" si="21">H46+H47+H48+H49+H50+H51+H52+H53+H54+H55+H56+H57+H58+H59+H60+H61+H62+H63+H64+H65</f>
        <v>50773.700000000004</v>
      </c>
      <c r="I45" s="11">
        <f t="shared" si="21"/>
        <v>118472.09999999999</v>
      </c>
      <c r="J45" s="11">
        <f>K45+L45</f>
        <v>245752.8</v>
      </c>
      <c r="K45" s="11">
        <f t="shared" ref="K45:L45" si="22">K46+K47+K48+K49+K50+K51+K52+K53+K54+K55+K56+K57+K58+K59+K60+K61+K62+K63+K64+K65</f>
        <v>73725.8</v>
      </c>
      <c r="L45" s="11">
        <f t="shared" si="22"/>
        <v>172026.99999999997</v>
      </c>
      <c r="M45" s="11">
        <f>N45+O45</f>
        <v>323254.8</v>
      </c>
      <c r="N45" s="11">
        <f t="shared" ref="N45:O45" si="23">N46+N47+N48+N49+N50+N51+N52+N53+N54+N55+N56+N57+N58+N59+N60+N61+N62+N63+N64+N65</f>
        <v>96976.4</v>
      </c>
      <c r="O45" s="11">
        <f t="shared" si="23"/>
        <v>226278.39999999999</v>
      </c>
    </row>
    <row r="46" spans="1:15" ht="24" customHeight="1">
      <c r="A46" s="35"/>
      <c r="B46" s="36"/>
      <c r="C46" s="42" t="s">
        <v>14</v>
      </c>
      <c r="D46" s="11">
        <f t="shared" ref="D46:D65" si="24">E46+F46</f>
        <v>68026</v>
      </c>
      <c r="E46" s="16">
        <v>20407.8</v>
      </c>
      <c r="F46" s="16">
        <v>47618.2</v>
      </c>
      <c r="G46" s="11">
        <f t="shared" ref="G46:G65" si="25">H46+I46</f>
        <v>136052</v>
      </c>
      <c r="H46" s="11">
        <v>40815.599999999999</v>
      </c>
      <c r="I46" s="11">
        <v>95236.4</v>
      </c>
      <c r="J46" s="11">
        <f t="shared" ref="J46:J65" si="26">K46+L46</f>
        <v>204077.99999999997</v>
      </c>
      <c r="K46" s="11">
        <v>61223.399999999994</v>
      </c>
      <c r="L46" s="11">
        <v>142854.59999999998</v>
      </c>
      <c r="M46" s="11">
        <f t="shared" ref="M46:M65" si="27">N46+O46</f>
        <v>272104.09999999998</v>
      </c>
      <c r="N46" s="11">
        <v>81631.299999999988</v>
      </c>
      <c r="O46" s="11">
        <v>190472.8</v>
      </c>
    </row>
    <row r="47" spans="1:15" ht="21.75" customHeight="1">
      <c r="A47" s="35"/>
      <c r="B47" s="36"/>
      <c r="C47" s="42" t="s">
        <v>32</v>
      </c>
      <c r="D47" s="11">
        <f t="shared" si="24"/>
        <v>0</v>
      </c>
      <c r="E47" s="17">
        <v>0</v>
      </c>
      <c r="F47" s="17">
        <v>0</v>
      </c>
      <c r="G47" s="11">
        <f t="shared" si="25"/>
        <v>60</v>
      </c>
      <c r="H47" s="12">
        <v>18</v>
      </c>
      <c r="I47" s="12">
        <v>42</v>
      </c>
      <c r="J47" s="11">
        <f t="shared" si="26"/>
        <v>60</v>
      </c>
      <c r="K47" s="12">
        <v>18</v>
      </c>
      <c r="L47" s="12">
        <v>42</v>
      </c>
      <c r="M47" s="11">
        <f t="shared" si="27"/>
        <v>60</v>
      </c>
      <c r="N47" s="12">
        <v>18</v>
      </c>
      <c r="O47" s="12">
        <v>42</v>
      </c>
    </row>
    <row r="48" spans="1:15" ht="21.75" customHeight="1">
      <c r="A48" s="35"/>
      <c r="B48" s="36"/>
      <c r="C48" s="42" t="s">
        <v>33</v>
      </c>
      <c r="D48" s="11">
        <f t="shared" si="24"/>
        <v>1210.4000000000001</v>
      </c>
      <c r="E48" s="16">
        <v>363.1</v>
      </c>
      <c r="F48" s="16">
        <v>847.3</v>
      </c>
      <c r="G48" s="11">
        <f t="shared" si="25"/>
        <v>1664.3</v>
      </c>
      <c r="H48" s="11">
        <v>499.3</v>
      </c>
      <c r="I48" s="11">
        <v>1165</v>
      </c>
      <c r="J48" s="11">
        <f t="shared" si="26"/>
        <v>1966.9</v>
      </c>
      <c r="K48" s="11">
        <v>590.1</v>
      </c>
      <c r="L48" s="11">
        <v>1376.8</v>
      </c>
      <c r="M48" s="11">
        <f t="shared" si="27"/>
        <v>3026</v>
      </c>
      <c r="N48" s="11">
        <v>907.8</v>
      </c>
      <c r="O48" s="11">
        <v>2118.1999999999998</v>
      </c>
    </row>
    <row r="49" spans="1:15" ht="21.75" customHeight="1">
      <c r="A49" s="35"/>
      <c r="B49" s="36"/>
      <c r="C49" s="42" t="s">
        <v>34</v>
      </c>
      <c r="D49" s="11">
        <f t="shared" si="24"/>
        <v>29.099999999999998</v>
      </c>
      <c r="E49" s="16">
        <v>8.6999999999999993</v>
      </c>
      <c r="F49" s="16">
        <v>20.399999999999999</v>
      </c>
      <c r="G49" s="11">
        <f t="shared" si="25"/>
        <v>58.199999999999996</v>
      </c>
      <c r="H49" s="11">
        <v>17.399999999999999</v>
      </c>
      <c r="I49" s="11">
        <v>40.799999999999997</v>
      </c>
      <c r="J49" s="11">
        <f t="shared" si="26"/>
        <v>87.3</v>
      </c>
      <c r="K49" s="11">
        <v>26.099999999999998</v>
      </c>
      <c r="L49" s="11">
        <v>61.199999999999996</v>
      </c>
      <c r="M49" s="11">
        <f t="shared" si="27"/>
        <v>116.39999999999999</v>
      </c>
      <c r="N49" s="11">
        <v>34.799999999999997</v>
      </c>
      <c r="O49" s="11">
        <v>81.599999999999994</v>
      </c>
    </row>
    <row r="50" spans="1:15" ht="19.5" customHeight="1">
      <c r="A50" s="35"/>
      <c r="B50" s="36"/>
      <c r="C50" s="42" t="s">
        <v>15</v>
      </c>
      <c r="D50" s="11">
        <f t="shared" si="24"/>
        <v>234.3</v>
      </c>
      <c r="E50" s="16">
        <v>70.3</v>
      </c>
      <c r="F50" s="16">
        <v>164</v>
      </c>
      <c r="G50" s="11">
        <f t="shared" si="25"/>
        <v>468.6</v>
      </c>
      <c r="H50" s="11">
        <v>140.6</v>
      </c>
      <c r="I50" s="11">
        <v>328</v>
      </c>
      <c r="J50" s="11">
        <f t="shared" si="26"/>
        <v>702.9</v>
      </c>
      <c r="K50" s="11">
        <v>210.89999999999998</v>
      </c>
      <c r="L50" s="11">
        <v>492</v>
      </c>
      <c r="M50" s="11">
        <f t="shared" si="27"/>
        <v>937.2</v>
      </c>
      <c r="N50" s="11">
        <v>281.2</v>
      </c>
      <c r="O50" s="11">
        <v>656</v>
      </c>
    </row>
    <row r="51" spans="1:15" ht="23.25" customHeight="1">
      <c r="A51" s="35"/>
      <c r="B51" s="36"/>
      <c r="C51" s="42" t="s">
        <v>16</v>
      </c>
      <c r="D51" s="11">
        <f t="shared" si="24"/>
        <v>360</v>
      </c>
      <c r="E51" s="16">
        <v>108</v>
      </c>
      <c r="F51" s="16">
        <v>251.99999999999997</v>
      </c>
      <c r="G51" s="11">
        <f t="shared" si="25"/>
        <v>8122</v>
      </c>
      <c r="H51" s="11">
        <v>2436.6</v>
      </c>
      <c r="I51" s="11">
        <v>5685.4</v>
      </c>
      <c r="J51" s="11">
        <f t="shared" si="26"/>
        <v>8122</v>
      </c>
      <c r="K51" s="11">
        <v>2436.6</v>
      </c>
      <c r="L51" s="11">
        <v>5685.4</v>
      </c>
      <c r="M51" s="11">
        <f t="shared" si="27"/>
        <v>8122</v>
      </c>
      <c r="N51" s="11">
        <v>2436.6</v>
      </c>
      <c r="O51" s="11">
        <v>5685.4</v>
      </c>
    </row>
    <row r="52" spans="1:15" ht="18.75" customHeight="1">
      <c r="A52" s="35"/>
      <c r="B52" s="36"/>
      <c r="C52" s="42" t="s">
        <v>17</v>
      </c>
      <c r="D52" s="11">
        <f t="shared" si="24"/>
        <v>2850</v>
      </c>
      <c r="E52" s="16">
        <v>855</v>
      </c>
      <c r="F52" s="16">
        <v>1994.9999999999998</v>
      </c>
      <c r="G52" s="11">
        <f t="shared" si="25"/>
        <v>5700</v>
      </c>
      <c r="H52" s="11">
        <v>1710</v>
      </c>
      <c r="I52" s="11">
        <v>3989.9999999999995</v>
      </c>
      <c r="J52" s="11">
        <f t="shared" si="26"/>
        <v>8550</v>
      </c>
      <c r="K52" s="11">
        <v>2565</v>
      </c>
      <c r="L52" s="11">
        <v>5984.9999999999991</v>
      </c>
      <c r="M52" s="11">
        <f t="shared" si="27"/>
        <v>11400</v>
      </c>
      <c r="N52" s="11">
        <v>3420</v>
      </c>
      <c r="O52" s="11">
        <v>7979.9999999999991</v>
      </c>
    </row>
    <row r="53" spans="1:15" ht="21.75" customHeight="1">
      <c r="A53" s="35"/>
      <c r="B53" s="36"/>
      <c r="C53" s="42" t="s">
        <v>35</v>
      </c>
      <c r="D53" s="11">
        <f t="shared" si="24"/>
        <v>840</v>
      </c>
      <c r="E53" s="16">
        <v>252</v>
      </c>
      <c r="F53" s="16">
        <v>588</v>
      </c>
      <c r="G53" s="11">
        <f t="shared" si="25"/>
        <v>1680</v>
      </c>
      <c r="H53" s="11">
        <v>504</v>
      </c>
      <c r="I53" s="11">
        <v>1176</v>
      </c>
      <c r="J53" s="11">
        <f t="shared" si="26"/>
        <v>2520</v>
      </c>
      <c r="K53" s="11">
        <v>756</v>
      </c>
      <c r="L53" s="11">
        <v>1764</v>
      </c>
      <c r="M53" s="11">
        <f t="shared" si="27"/>
        <v>3360</v>
      </c>
      <c r="N53" s="11">
        <v>1008</v>
      </c>
      <c r="O53" s="11">
        <v>2352</v>
      </c>
    </row>
    <row r="54" spans="1:15" ht="22.5" customHeight="1">
      <c r="A54" s="35"/>
      <c r="B54" s="36"/>
      <c r="C54" s="42" t="s">
        <v>36</v>
      </c>
      <c r="D54" s="11">
        <f t="shared" si="24"/>
        <v>335</v>
      </c>
      <c r="E54" s="16">
        <v>100.5</v>
      </c>
      <c r="F54" s="16">
        <v>234.49999999999997</v>
      </c>
      <c r="G54" s="11">
        <f t="shared" si="25"/>
        <v>670</v>
      </c>
      <c r="H54" s="11">
        <v>201</v>
      </c>
      <c r="I54" s="11">
        <v>468.99999999999994</v>
      </c>
      <c r="J54" s="11">
        <f t="shared" si="26"/>
        <v>1004.9999999999999</v>
      </c>
      <c r="K54" s="11">
        <v>301.5</v>
      </c>
      <c r="L54" s="11">
        <v>703.49999999999989</v>
      </c>
      <c r="M54" s="11">
        <f t="shared" si="27"/>
        <v>1340</v>
      </c>
      <c r="N54" s="11">
        <v>402</v>
      </c>
      <c r="O54" s="11">
        <v>937.99999999999989</v>
      </c>
    </row>
    <row r="55" spans="1:15" ht="38.25" customHeight="1">
      <c r="A55" s="35"/>
      <c r="B55" s="36"/>
      <c r="C55" s="42" t="s">
        <v>19</v>
      </c>
      <c r="D55" s="11">
        <f t="shared" si="24"/>
        <v>250</v>
      </c>
      <c r="E55" s="16">
        <v>75</v>
      </c>
      <c r="F55" s="16">
        <v>175</v>
      </c>
      <c r="G55" s="11">
        <f t="shared" si="25"/>
        <v>500</v>
      </c>
      <c r="H55" s="11">
        <v>150</v>
      </c>
      <c r="I55" s="11">
        <v>350</v>
      </c>
      <c r="J55" s="11">
        <f t="shared" si="26"/>
        <v>750</v>
      </c>
      <c r="K55" s="11">
        <v>225</v>
      </c>
      <c r="L55" s="11">
        <v>525</v>
      </c>
      <c r="M55" s="11">
        <f t="shared" si="27"/>
        <v>1000</v>
      </c>
      <c r="N55" s="11">
        <v>300</v>
      </c>
      <c r="O55" s="11">
        <v>700</v>
      </c>
    </row>
    <row r="56" spans="1:15" ht="19.5" customHeight="1">
      <c r="A56" s="35"/>
      <c r="B56" s="36"/>
      <c r="C56" s="42" t="s">
        <v>20</v>
      </c>
      <c r="D56" s="11">
        <f t="shared" si="24"/>
        <v>100</v>
      </c>
      <c r="E56" s="16">
        <v>30</v>
      </c>
      <c r="F56" s="16">
        <v>70</v>
      </c>
      <c r="G56" s="11">
        <f t="shared" si="25"/>
        <v>200</v>
      </c>
      <c r="H56" s="11">
        <v>60</v>
      </c>
      <c r="I56" s="11">
        <v>140</v>
      </c>
      <c r="J56" s="11">
        <f t="shared" si="26"/>
        <v>300</v>
      </c>
      <c r="K56" s="11">
        <v>90</v>
      </c>
      <c r="L56" s="11">
        <v>210</v>
      </c>
      <c r="M56" s="11">
        <f t="shared" si="27"/>
        <v>400</v>
      </c>
      <c r="N56" s="11">
        <v>120</v>
      </c>
      <c r="O56" s="11">
        <v>280</v>
      </c>
    </row>
    <row r="57" spans="1:15">
      <c r="A57" s="35"/>
      <c r="B57" s="36"/>
      <c r="C57" s="42" t="s">
        <v>21</v>
      </c>
      <c r="D57" s="11">
        <f t="shared" si="24"/>
        <v>120</v>
      </c>
      <c r="E57" s="16">
        <v>36</v>
      </c>
      <c r="F57" s="16">
        <v>84</v>
      </c>
      <c r="G57" s="11">
        <f t="shared" si="25"/>
        <v>240</v>
      </c>
      <c r="H57" s="11">
        <v>72</v>
      </c>
      <c r="I57" s="11">
        <v>168</v>
      </c>
      <c r="J57" s="11">
        <f t="shared" si="26"/>
        <v>360</v>
      </c>
      <c r="K57" s="11">
        <v>108</v>
      </c>
      <c r="L57" s="11">
        <v>252</v>
      </c>
      <c r="M57" s="11">
        <f t="shared" si="27"/>
        <v>480</v>
      </c>
      <c r="N57" s="11">
        <v>144</v>
      </c>
      <c r="O57" s="11">
        <v>336</v>
      </c>
    </row>
    <row r="58" spans="1:15" ht="18.75" customHeight="1">
      <c r="A58" s="35"/>
      <c r="B58" s="36"/>
      <c r="C58" s="42" t="s">
        <v>37</v>
      </c>
      <c r="D58" s="11">
        <f t="shared" si="24"/>
        <v>750</v>
      </c>
      <c r="E58" s="16">
        <v>225</v>
      </c>
      <c r="F58" s="16">
        <v>525</v>
      </c>
      <c r="G58" s="11">
        <f t="shared" si="25"/>
        <v>1500</v>
      </c>
      <c r="H58" s="11">
        <v>450</v>
      </c>
      <c r="I58" s="11">
        <v>1050</v>
      </c>
      <c r="J58" s="11">
        <f t="shared" si="26"/>
        <v>2250</v>
      </c>
      <c r="K58" s="11">
        <v>675</v>
      </c>
      <c r="L58" s="11">
        <v>1575</v>
      </c>
      <c r="M58" s="11">
        <f t="shared" si="27"/>
        <v>3000</v>
      </c>
      <c r="N58" s="11">
        <v>900</v>
      </c>
      <c r="O58" s="11">
        <v>2100</v>
      </c>
    </row>
    <row r="59" spans="1:15" ht="37.5" customHeight="1">
      <c r="A59" s="35"/>
      <c r="B59" s="36"/>
      <c r="C59" s="42" t="s">
        <v>38</v>
      </c>
      <c r="D59" s="11">
        <f t="shared" si="24"/>
        <v>284</v>
      </c>
      <c r="E59" s="16">
        <v>85.2</v>
      </c>
      <c r="F59" s="16">
        <v>198.79999999999998</v>
      </c>
      <c r="G59" s="11">
        <f t="shared" si="25"/>
        <v>568</v>
      </c>
      <c r="H59" s="11">
        <v>170.4</v>
      </c>
      <c r="I59" s="11">
        <v>397.59999999999997</v>
      </c>
      <c r="J59" s="11">
        <f t="shared" si="26"/>
        <v>852</v>
      </c>
      <c r="K59" s="11">
        <v>255.60000000000002</v>
      </c>
      <c r="L59" s="11">
        <v>596.4</v>
      </c>
      <c r="M59" s="11">
        <f t="shared" si="27"/>
        <v>1136</v>
      </c>
      <c r="N59" s="11">
        <v>340.8</v>
      </c>
      <c r="O59" s="11">
        <v>795.19999999999993</v>
      </c>
    </row>
    <row r="60" spans="1:15" ht="39.75" customHeight="1">
      <c r="A60" s="35"/>
      <c r="B60" s="36"/>
      <c r="C60" s="42" t="s">
        <v>23</v>
      </c>
      <c r="D60" s="11">
        <f t="shared" si="24"/>
        <v>804</v>
      </c>
      <c r="E60" s="16">
        <v>241.2</v>
      </c>
      <c r="F60" s="16">
        <v>562.79999999999995</v>
      </c>
      <c r="G60" s="11">
        <f t="shared" si="25"/>
        <v>1608</v>
      </c>
      <c r="H60" s="11">
        <v>482.4</v>
      </c>
      <c r="I60" s="11">
        <v>1125.5999999999999</v>
      </c>
      <c r="J60" s="11">
        <f t="shared" si="26"/>
        <v>2412</v>
      </c>
      <c r="K60" s="11">
        <v>723.59999999999991</v>
      </c>
      <c r="L60" s="11">
        <v>1688.3999999999999</v>
      </c>
      <c r="M60" s="11">
        <f t="shared" si="27"/>
        <v>3216</v>
      </c>
      <c r="N60" s="11">
        <v>964.8</v>
      </c>
      <c r="O60" s="11">
        <v>2251.1999999999998</v>
      </c>
    </row>
    <row r="61" spans="1:15">
      <c r="A61" s="35"/>
      <c r="B61" s="36"/>
      <c r="C61" s="42" t="s">
        <v>24</v>
      </c>
      <c r="D61" s="11">
        <f t="shared" si="24"/>
        <v>441</v>
      </c>
      <c r="E61" s="16">
        <v>132.29999999999998</v>
      </c>
      <c r="F61" s="16">
        <v>308.7</v>
      </c>
      <c r="G61" s="11">
        <f t="shared" si="25"/>
        <v>882</v>
      </c>
      <c r="H61" s="11">
        <v>264.59999999999997</v>
      </c>
      <c r="I61" s="11">
        <v>617.4</v>
      </c>
      <c r="J61" s="11">
        <f t="shared" si="26"/>
        <v>1323</v>
      </c>
      <c r="K61" s="11">
        <v>396.9</v>
      </c>
      <c r="L61" s="11">
        <v>926.09999999999991</v>
      </c>
      <c r="M61" s="11">
        <f t="shared" si="27"/>
        <v>1764</v>
      </c>
      <c r="N61" s="11">
        <v>529.19999999999993</v>
      </c>
      <c r="O61" s="11">
        <v>1234.8</v>
      </c>
    </row>
    <row r="62" spans="1:15" ht="21.75" customHeight="1">
      <c r="A62" s="35"/>
      <c r="B62" s="36"/>
      <c r="C62" s="42" t="s">
        <v>25</v>
      </c>
      <c r="D62" s="11">
        <f t="shared" si="24"/>
        <v>7436.7</v>
      </c>
      <c r="E62" s="16">
        <v>2231</v>
      </c>
      <c r="F62" s="16">
        <v>5205.7</v>
      </c>
      <c r="G62" s="11">
        <f t="shared" si="25"/>
        <v>7682.7</v>
      </c>
      <c r="H62" s="11">
        <v>2304.8000000000002</v>
      </c>
      <c r="I62" s="11">
        <v>5377.9</v>
      </c>
      <c r="J62" s="11">
        <f t="shared" si="26"/>
        <v>7928.7</v>
      </c>
      <c r="K62" s="11">
        <v>2378.6000000000004</v>
      </c>
      <c r="L62" s="11">
        <v>5550.0999999999995</v>
      </c>
      <c r="M62" s="11">
        <f t="shared" si="27"/>
        <v>8174.7</v>
      </c>
      <c r="N62" s="11">
        <v>2452.4000000000005</v>
      </c>
      <c r="O62" s="11">
        <v>5722.2999999999993</v>
      </c>
    </row>
    <row r="63" spans="1:15" ht="22.5" customHeight="1">
      <c r="A63" s="35"/>
      <c r="B63" s="36"/>
      <c r="C63" s="42" t="s">
        <v>39</v>
      </c>
      <c r="D63" s="11">
        <f t="shared" si="24"/>
        <v>75</v>
      </c>
      <c r="E63" s="16">
        <v>22.5</v>
      </c>
      <c r="F63" s="16">
        <v>52.5</v>
      </c>
      <c r="G63" s="11">
        <f t="shared" si="25"/>
        <v>150</v>
      </c>
      <c r="H63" s="11">
        <v>45</v>
      </c>
      <c r="I63" s="11">
        <v>105</v>
      </c>
      <c r="J63" s="11">
        <f t="shared" si="26"/>
        <v>225</v>
      </c>
      <c r="K63" s="11">
        <v>67.5</v>
      </c>
      <c r="L63" s="11">
        <v>157.5</v>
      </c>
      <c r="M63" s="11">
        <f t="shared" si="27"/>
        <v>300</v>
      </c>
      <c r="N63" s="11">
        <v>90</v>
      </c>
      <c r="O63" s="11">
        <v>210</v>
      </c>
    </row>
    <row r="64" spans="1:15" ht="50.25" customHeight="1">
      <c r="A64" s="35"/>
      <c r="B64" s="36"/>
      <c r="C64" s="40" t="s">
        <v>40</v>
      </c>
      <c r="D64" s="11">
        <f t="shared" si="24"/>
        <v>70</v>
      </c>
      <c r="E64" s="16">
        <v>21</v>
      </c>
      <c r="F64" s="16">
        <v>49</v>
      </c>
      <c r="G64" s="11">
        <f t="shared" si="25"/>
        <v>140</v>
      </c>
      <c r="H64" s="11">
        <v>42</v>
      </c>
      <c r="I64" s="11">
        <v>98</v>
      </c>
      <c r="J64" s="11">
        <f t="shared" si="26"/>
        <v>210</v>
      </c>
      <c r="K64" s="11">
        <v>63</v>
      </c>
      <c r="L64" s="11">
        <v>147</v>
      </c>
      <c r="M64" s="11">
        <f t="shared" si="27"/>
        <v>280</v>
      </c>
      <c r="N64" s="11">
        <v>84</v>
      </c>
      <c r="O64" s="11">
        <v>196</v>
      </c>
    </row>
    <row r="65" spans="1:15" ht="20.25" customHeight="1">
      <c r="A65" s="35"/>
      <c r="B65" s="36"/>
      <c r="C65" s="40" t="s">
        <v>26</v>
      </c>
      <c r="D65" s="11">
        <f t="shared" si="24"/>
        <v>550</v>
      </c>
      <c r="E65" s="16">
        <f>390-225</f>
        <v>165</v>
      </c>
      <c r="F65" s="16">
        <f>910-525</f>
        <v>385</v>
      </c>
      <c r="G65" s="11">
        <f t="shared" si="25"/>
        <v>1300</v>
      </c>
      <c r="H65" s="11">
        <v>390</v>
      </c>
      <c r="I65" s="11">
        <v>910</v>
      </c>
      <c r="J65" s="11">
        <f t="shared" si="26"/>
        <v>2050</v>
      </c>
      <c r="K65" s="11">
        <v>615</v>
      </c>
      <c r="L65" s="11">
        <v>1435</v>
      </c>
      <c r="M65" s="11">
        <f t="shared" si="27"/>
        <v>3038.4</v>
      </c>
      <c r="N65" s="11">
        <v>911.5</v>
      </c>
      <c r="O65" s="11">
        <v>2126.9</v>
      </c>
    </row>
    <row r="66" spans="1:15" ht="98.25" customHeight="1">
      <c r="A66" s="35"/>
      <c r="B66" s="6">
        <v>12001</v>
      </c>
      <c r="C66" s="38" t="s">
        <v>149</v>
      </c>
      <c r="D66" s="8">
        <f>E66+F66</f>
        <v>525315.9</v>
      </c>
      <c r="E66" s="8">
        <f>E70</f>
        <v>411897.8</v>
      </c>
      <c r="F66" s="8">
        <f>F70</f>
        <v>113418.1</v>
      </c>
      <c r="G66" s="8">
        <f>H66+I66</f>
        <v>1534613.3</v>
      </c>
      <c r="H66" s="8">
        <f>H70</f>
        <v>1202791.1000000001</v>
      </c>
      <c r="I66" s="8">
        <f>I70</f>
        <v>331822.2</v>
      </c>
      <c r="J66" s="8">
        <f>K66+L66</f>
        <v>2497817.9</v>
      </c>
      <c r="K66" s="8">
        <f>K70</f>
        <v>1785850.5</v>
      </c>
      <c r="L66" s="8">
        <f>L70</f>
        <v>711967.4</v>
      </c>
      <c r="M66" s="8">
        <f>N66+O66</f>
        <v>2820764.9</v>
      </c>
      <c r="N66" s="8">
        <f>N70</f>
        <v>2026320.8</v>
      </c>
      <c r="O66" s="8">
        <f>O70</f>
        <v>794444.1</v>
      </c>
    </row>
    <row r="67" spans="1:15">
      <c r="A67" s="35"/>
      <c r="B67" s="36"/>
      <c r="C67" s="40" t="s">
        <v>10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ht="21.75" customHeight="1">
      <c r="A68" s="35"/>
      <c r="B68" s="36"/>
      <c r="C68" s="41" t="s">
        <v>31</v>
      </c>
      <c r="D68" s="8">
        <f>E68+F68</f>
        <v>525315.9</v>
      </c>
      <c r="E68" s="10">
        <f>E66</f>
        <v>411897.8</v>
      </c>
      <c r="F68" s="10">
        <f>F66</f>
        <v>113418.1</v>
      </c>
      <c r="G68" s="8">
        <f>H68+I68</f>
        <v>1534613.3</v>
      </c>
      <c r="H68" s="10">
        <f>H66</f>
        <v>1202791.1000000001</v>
      </c>
      <c r="I68" s="10">
        <f>I66</f>
        <v>331822.2</v>
      </c>
      <c r="J68" s="8">
        <f>K68+L68</f>
        <v>2497817.9</v>
      </c>
      <c r="K68" s="10">
        <f>K66</f>
        <v>1785850.5</v>
      </c>
      <c r="L68" s="10">
        <f>L66</f>
        <v>711967.4</v>
      </c>
      <c r="M68" s="8">
        <f>N68+O68</f>
        <v>2820764.9</v>
      </c>
      <c r="N68" s="10">
        <f>N66</f>
        <v>2026320.8</v>
      </c>
      <c r="O68" s="10">
        <f>O66</f>
        <v>794444.1</v>
      </c>
    </row>
    <row r="69" spans="1:15" ht="45" customHeight="1">
      <c r="A69" s="35"/>
      <c r="B69" s="36"/>
      <c r="C69" s="40" t="s">
        <v>12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35"/>
      <c r="B70" s="36"/>
      <c r="C70" s="40" t="s">
        <v>27</v>
      </c>
      <c r="D70" s="11">
        <f>E70+F70</f>
        <v>525315.9</v>
      </c>
      <c r="E70" s="11">
        <f t="shared" ref="E70:F70" si="28">E71+E72+E73</f>
        <v>411897.8</v>
      </c>
      <c r="F70" s="11">
        <f t="shared" si="28"/>
        <v>113418.1</v>
      </c>
      <c r="G70" s="11">
        <f>H70+I70</f>
        <v>1534613.3</v>
      </c>
      <c r="H70" s="11">
        <f t="shared" ref="H70:I70" si="29">H71+H72+H73</f>
        <v>1202791.1000000001</v>
      </c>
      <c r="I70" s="11">
        <f t="shared" si="29"/>
        <v>331822.2</v>
      </c>
      <c r="J70" s="11">
        <f>K70+L70</f>
        <v>2497817.9</v>
      </c>
      <c r="K70" s="11">
        <f t="shared" ref="K70:L70" si="30">K71+K72+K73</f>
        <v>1785850.5</v>
      </c>
      <c r="L70" s="11">
        <f t="shared" si="30"/>
        <v>711967.4</v>
      </c>
      <c r="M70" s="11">
        <f>N70+O70</f>
        <v>2820764.9</v>
      </c>
      <c r="N70" s="11">
        <f t="shared" ref="N70:O70" si="31">N71+N72+N73</f>
        <v>2026320.8</v>
      </c>
      <c r="O70" s="11">
        <f t="shared" si="31"/>
        <v>794444.1</v>
      </c>
    </row>
    <row r="71" spans="1:15" ht="22.5" customHeight="1">
      <c r="A71" s="35"/>
      <c r="B71" s="36"/>
      <c r="C71" s="42" t="s">
        <v>41</v>
      </c>
      <c r="D71" s="11">
        <f t="shared" ref="D71:D73" si="32">E71+F71</f>
        <v>107443.8</v>
      </c>
      <c r="E71" s="11">
        <v>83022</v>
      </c>
      <c r="F71" s="11">
        <v>24421.8</v>
      </c>
      <c r="G71" s="11">
        <f t="shared" ref="G71:G73" si="33">H71+I71</f>
        <v>256296.6</v>
      </c>
      <c r="H71" s="11">
        <v>198292</v>
      </c>
      <c r="I71" s="11">
        <v>58004.6</v>
      </c>
      <c r="J71" s="11">
        <f t="shared" ref="J71:J73" si="34">K71+L71</f>
        <v>609186.30000000005</v>
      </c>
      <c r="K71" s="11">
        <v>464930.8</v>
      </c>
      <c r="L71" s="11">
        <v>144255.5</v>
      </c>
      <c r="M71" s="11">
        <f t="shared" ref="M71:M73" si="35">N71+O71</f>
        <v>915223.4</v>
      </c>
      <c r="N71" s="11">
        <v>693019.3</v>
      </c>
      <c r="O71" s="11">
        <v>222204.1</v>
      </c>
    </row>
    <row r="72" spans="1:15" ht="20.25" customHeight="1">
      <c r="A72" s="35"/>
      <c r="B72" s="36"/>
      <c r="C72" s="42" t="s">
        <v>42</v>
      </c>
      <c r="D72" s="11">
        <f t="shared" si="32"/>
        <v>400000</v>
      </c>
      <c r="E72" s="11">
        <v>315789.5</v>
      </c>
      <c r="F72" s="11">
        <v>84210.5</v>
      </c>
      <c r="G72" s="11">
        <f t="shared" si="33"/>
        <v>1220000.1000000001</v>
      </c>
      <c r="H72" s="11">
        <v>961798.5</v>
      </c>
      <c r="I72" s="11">
        <v>258201.60000000001</v>
      </c>
      <c r="J72" s="11">
        <f t="shared" si="34"/>
        <v>1796055.2</v>
      </c>
      <c r="K72" s="11">
        <v>1253133.3999999999</v>
      </c>
      <c r="L72" s="11">
        <v>542921.80000000005</v>
      </c>
      <c r="M72" s="11">
        <f t="shared" si="35"/>
        <v>1796055.2</v>
      </c>
      <c r="N72" s="11">
        <v>1253133.3999999999</v>
      </c>
      <c r="O72" s="11">
        <v>542921.80000000005</v>
      </c>
    </row>
    <row r="73" spans="1:15" ht="24.75" customHeight="1">
      <c r="A73" s="35"/>
      <c r="B73" s="36"/>
      <c r="C73" s="42" t="s">
        <v>43</v>
      </c>
      <c r="D73" s="11">
        <f t="shared" si="32"/>
        <v>17872.099999999999</v>
      </c>
      <c r="E73" s="11">
        <v>13086.3</v>
      </c>
      <c r="F73" s="11">
        <v>4785.8</v>
      </c>
      <c r="G73" s="11">
        <f t="shared" si="33"/>
        <v>58316.6</v>
      </c>
      <c r="H73" s="11">
        <v>42700.6</v>
      </c>
      <c r="I73" s="11">
        <v>15616</v>
      </c>
      <c r="J73" s="11">
        <f t="shared" si="34"/>
        <v>92576.4</v>
      </c>
      <c r="K73" s="11">
        <v>67786.3</v>
      </c>
      <c r="L73" s="11">
        <v>24790.1</v>
      </c>
      <c r="M73" s="11">
        <f t="shared" si="35"/>
        <v>109486.3</v>
      </c>
      <c r="N73" s="11">
        <v>80168.100000000006</v>
      </c>
      <c r="O73" s="11">
        <v>29318.2</v>
      </c>
    </row>
    <row r="74" spans="1:15" s="4" customFormat="1" ht="54" customHeight="1">
      <c r="A74" s="32"/>
      <c r="B74" s="33"/>
      <c r="C74" s="38" t="s">
        <v>44</v>
      </c>
      <c r="D74" s="8">
        <f t="shared" ref="D74:O74" si="36">D75+D99+D145</f>
        <v>4211493.8000000007</v>
      </c>
      <c r="E74" s="8">
        <f t="shared" si="36"/>
        <v>3504095.4</v>
      </c>
      <c r="F74" s="8">
        <f t="shared" si="36"/>
        <v>707398.4</v>
      </c>
      <c r="G74" s="8">
        <f t="shared" si="36"/>
        <v>9486235</v>
      </c>
      <c r="H74" s="8">
        <f t="shared" si="36"/>
        <v>7427370.9000000004</v>
      </c>
      <c r="I74" s="8">
        <f t="shared" si="36"/>
        <v>2058864.1</v>
      </c>
      <c r="J74" s="8">
        <f t="shared" si="36"/>
        <v>15955622</v>
      </c>
      <c r="K74" s="8">
        <f t="shared" si="36"/>
        <v>12240327.4</v>
      </c>
      <c r="L74" s="8">
        <f t="shared" si="36"/>
        <v>3715294.6000000006</v>
      </c>
      <c r="M74" s="8">
        <f t="shared" si="36"/>
        <v>22692272.200000003</v>
      </c>
      <c r="N74" s="8">
        <f t="shared" si="36"/>
        <v>17413380.300000001</v>
      </c>
      <c r="O74" s="8">
        <f t="shared" si="36"/>
        <v>5278891.9000000004</v>
      </c>
    </row>
    <row r="75" spans="1:15" ht="27.75" customHeight="1">
      <c r="A75" s="6">
        <v>1040</v>
      </c>
      <c r="B75" s="33"/>
      <c r="C75" s="39" t="s">
        <v>45</v>
      </c>
      <c r="D75" s="8">
        <f t="shared" ref="D75:O75" si="37">D77+D83+D91</f>
        <v>0</v>
      </c>
      <c r="E75" s="8">
        <f t="shared" si="37"/>
        <v>0</v>
      </c>
      <c r="F75" s="8">
        <f t="shared" si="37"/>
        <v>0</v>
      </c>
      <c r="G75" s="8">
        <f t="shared" si="37"/>
        <v>128517.79999999999</v>
      </c>
      <c r="H75" s="8">
        <f t="shared" si="37"/>
        <v>102814.2</v>
      </c>
      <c r="I75" s="8">
        <f t="shared" si="37"/>
        <v>25703.599999999999</v>
      </c>
      <c r="J75" s="8">
        <f t="shared" si="37"/>
        <v>240970.90000000002</v>
      </c>
      <c r="K75" s="8">
        <f t="shared" si="37"/>
        <v>192776.7</v>
      </c>
      <c r="L75" s="8">
        <f t="shared" si="37"/>
        <v>48194.2</v>
      </c>
      <c r="M75" s="8">
        <f t="shared" si="37"/>
        <v>1624874.2</v>
      </c>
      <c r="N75" s="8">
        <f t="shared" si="37"/>
        <v>1269275.7</v>
      </c>
      <c r="O75" s="8">
        <f t="shared" si="37"/>
        <v>355598.5</v>
      </c>
    </row>
    <row r="76" spans="1:15" ht="22.5" customHeight="1">
      <c r="A76" s="35"/>
      <c r="B76" s="36"/>
      <c r="C76" s="40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ht="69" customHeight="1">
      <c r="A77" s="35"/>
      <c r="B77" s="6">
        <v>32001</v>
      </c>
      <c r="C77" s="38" t="s">
        <v>150</v>
      </c>
      <c r="D77" s="8">
        <f>E77+F77</f>
        <v>0</v>
      </c>
      <c r="E77" s="8">
        <f>E81</f>
        <v>0</v>
      </c>
      <c r="F77" s="8">
        <f>F81</f>
        <v>0</v>
      </c>
      <c r="G77" s="8">
        <f>H77+I77</f>
        <v>128517.79999999999</v>
      </c>
      <c r="H77" s="8">
        <f>H81</f>
        <v>102814.2</v>
      </c>
      <c r="I77" s="8">
        <f>I81</f>
        <v>25703.599999999999</v>
      </c>
      <c r="J77" s="8">
        <f>K77+L77</f>
        <v>240970.90000000002</v>
      </c>
      <c r="K77" s="8">
        <f>K81</f>
        <v>192776.7</v>
      </c>
      <c r="L77" s="8">
        <f>L81</f>
        <v>48194.2</v>
      </c>
      <c r="M77" s="8">
        <f>N77+O77</f>
        <v>321294.5</v>
      </c>
      <c r="N77" s="8">
        <f>N81</f>
        <v>259404.1</v>
      </c>
      <c r="O77" s="8">
        <f>O81</f>
        <v>61890.400000000001</v>
      </c>
    </row>
    <row r="78" spans="1:15">
      <c r="A78" s="35"/>
      <c r="B78" s="36"/>
      <c r="C78" s="40" t="s">
        <v>10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ht="36" customHeight="1">
      <c r="A79" s="35"/>
      <c r="B79" s="36"/>
      <c r="C79" s="41" t="s">
        <v>46</v>
      </c>
      <c r="D79" s="10">
        <f>E79+F79</f>
        <v>0</v>
      </c>
      <c r="E79" s="10">
        <f>E77</f>
        <v>0</v>
      </c>
      <c r="F79" s="10">
        <f>F77</f>
        <v>0</v>
      </c>
      <c r="G79" s="10">
        <f>H79+I79</f>
        <v>128517.79999999999</v>
      </c>
      <c r="H79" s="10">
        <f>H77</f>
        <v>102814.2</v>
      </c>
      <c r="I79" s="10">
        <f>I77</f>
        <v>25703.599999999999</v>
      </c>
      <c r="J79" s="10">
        <f>K79+L79</f>
        <v>240970.90000000002</v>
      </c>
      <c r="K79" s="10">
        <f>K77</f>
        <v>192776.7</v>
      </c>
      <c r="L79" s="10">
        <f>L77</f>
        <v>48194.2</v>
      </c>
      <c r="M79" s="10">
        <f>N79+O79</f>
        <v>321294.5</v>
      </c>
      <c r="N79" s="10">
        <f>N77</f>
        <v>259404.1</v>
      </c>
      <c r="O79" s="10">
        <f>O77</f>
        <v>61890.400000000001</v>
      </c>
    </row>
    <row r="80" spans="1:15" ht="36" customHeight="1">
      <c r="A80" s="35"/>
      <c r="B80" s="36"/>
      <c r="C80" s="40" t="s">
        <v>12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8.75" customHeight="1">
      <c r="A81" s="35"/>
      <c r="B81" s="36"/>
      <c r="C81" s="40" t="s">
        <v>27</v>
      </c>
      <c r="D81" s="11">
        <f>D82</f>
        <v>0</v>
      </c>
      <c r="E81" s="11">
        <f t="shared" ref="E81:O81" si="38">E82</f>
        <v>0</v>
      </c>
      <c r="F81" s="11">
        <f t="shared" si="38"/>
        <v>0</v>
      </c>
      <c r="G81" s="11">
        <f>G82</f>
        <v>128517.79999999999</v>
      </c>
      <c r="H81" s="11">
        <f t="shared" si="38"/>
        <v>102814.2</v>
      </c>
      <c r="I81" s="11">
        <f t="shared" si="38"/>
        <v>25703.599999999999</v>
      </c>
      <c r="J81" s="11">
        <f>J82</f>
        <v>240970.90000000002</v>
      </c>
      <c r="K81" s="11">
        <f t="shared" si="38"/>
        <v>192776.7</v>
      </c>
      <c r="L81" s="11">
        <f t="shared" si="38"/>
        <v>48194.2</v>
      </c>
      <c r="M81" s="11">
        <f>M82</f>
        <v>321294.5</v>
      </c>
      <c r="N81" s="11">
        <f t="shared" si="38"/>
        <v>259404.1</v>
      </c>
      <c r="O81" s="11">
        <f t="shared" si="38"/>
        <v>61890.400000000001</v>
      </c>
    </row>
    <row r="82" spans="1:15" ht="21" customHeight="1">
      <c r="A82" s="35"/>
      <c r="B82" s="36"/>
      <c r="C82" s="42" t="s">
        <v>41</v>
      </c>
      <c r="D82" s="11">
        <f>E82+F82</f>
        <v>0</v>
      </c>
      <c r="E82" s="11"/>
      <c r="F82" s="11"/>
      <c r="G82" s="11">
        <f>H82+I82</f>
        <v>128517.79999999999</v>
      </c>
      <c r="H82" s="11">
        <v>102814.2</v>
      </c>
      <c r="I82" s="11">
        <v>25703.599999999999</v>
      </c>
      <c r="J82" s="11">
        <f>K82+L82</f>
        <v>240970.90000000002</v>
      </c>
      <c r="K82" s="11">
        <v>192776.7</v>
      </c>
      <c r="L82" s="11">
        <v>48194.2</v>
      </c>
      <c r="M82" s="11">
        <f>N82+O82</f>
        <v>321294.5</v>
      </c>
      <c r="N82" s="11">
        <v>259404.1</v>
      </c>
      <c r="O82" s="11">
        <v>61890.400000000001</v>
      </c>
    </row>
    <row r="83" spans="1:15" ht="63.75" customHeight="1">
      <c r="A83" s="35"/>
      <c r="B83" s="6">
        <v>32002</v>
      </c>
      <c r="C83" s="39" t="s">
        <v>47</v>
      </c>
      <c r="D83" s="8">
        <f>E83+F83</f>
        <v>0</v>
      </c>
      <c r="E83" s="18">
        <f>E87+E89</f>
        <v>0</v>
      </c>
      <c r="F83" s="18">
        <f>F87+F89</f>
        <v>0</v>
      </c>
      <c r="G83" s="8">
        <f>H83+I83</f>
        <v>0</v>
      </c>
      <c r="H83" s="18">
        <f>H87+H89</f>
        <v>0</v>
      </c>
      <c r="I83" s="18">
        <f>I87+I89</f>
        <v>0</v>
      </c>
      <c r="J83" s="8">
        <f>K83+L83</f>
        <v>0</v>
      </c>
      <c r="K83" s="18">
        <f>K87+K89</f>
        <v>0</v>
      </c>
      <c r="L83" s="18">
        <f>L87+L89</f>
        <v>0</v>
      </c>
      <c r="M83" s="8">
        <f>N83+O83</f>
        <v>848161</v>
      </c>
      <c r="N83" s="18">
        <f>N87+N89</f>
        <v>680000</v>
      </c>
      <c r="O83" s="18">
        <f>O87+O89</f>
        <v>168161</v>
      </c>
    </row>
    <row r="84" spans="1:15">
      <c r="A84" s="35"/>
      <c r="B84" s="36"/>
      <c r="C84" s="40" t="s">
        <v>10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ht="43.5" customHeight="1">
      <c r="A85" s="35"/>
      <c r="B85" s="36"/>
      <c r="C85" s="41" t="s">
        <v>46</v>
      </c>
      <c r="D85" s="10">
        <f>E85+F85</f>
        <v>0</v>
      </c>
      <c r="E85" s="19">
        <f>E83</f>
        <v>0</v>
      </c>
      <c r="F85" s="19">
        <f>F83</f>
        <v>0</v>
      </c>
      <c r="G85" s="10">
        <f>H85+I85</f>
        <v>0</v>
      </c>
      <c r="H85" s="19">
        <f>H83</f>
        <v>0</v>
      </c>
      <c r="I85" s="19">
        <f>I83</f>
        <v>0</v>
      </c>
      <c r="J85" s="10">
        <f>K85+L85</f>
        <v>0</v>
      </c>
      <c r="K85" s="19">
        <f>K83</f>
        <v>0</v>
      </c>
      <c r="L85" s="19">
        <f>L83</f>
        <v>0</v>
      </c>
      <c r="M85" s="10">
        <f>N85+O85</f>
        <v>848161</v>
      </c>
      <c r="N85" s="19">
        <f>N83</f>
        <v>680000</v>
      </c>
      <c r="O85" s="19">
        <f>O83</f>
        <v>168161</v>
      </c>
    </row>
    <row r="86" spans="1:15" ht="30" customHeight="1">
      <c r="A86" s="35"/>
      <c r="B86" s="36"/>
      <c r="C86" s="40" t="s">
        <v>12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ht="19.5" customHeight="1">
      <c r="A87" s="35"/>
      <c r="B87" s="36"/>
      <c r="C87" s="40" t="s">
        <v>13</v>
      </c>
      <c r="D87" s="12">
        <f>E87+F87</f>
        <v>0</v>
      </c>
      <c r="E87" s="11">
        <f>E88</f>
        <v>0</v>
      </c>
      <c r="F87" s="11">
        <f>F88</f>
        <v>0</v>
      </c>
      <c r="G87" s="12">
        <f>H87+I87</f>
        <v>0</v>
      </c>
      <c r="H87" s="11">
        <f>H88</f>
        <v>0</v>
      </c>
      <c r="I87" s="11">
        <f>I88</f>
        <v>0</v>
      </c>
      <c r="J87" s="12">
        <f>K87+L87</f>
        <v>0</v>
      </c>
      <c r="K87" s="11">
        <f>K88</f>
        <v>0</v>
      </c>
      <c r="L87" s="11">
        <f>L88</f>
        <v>0</v>
      </c>
      <c r="M87" s="11">
        <f>N87+O87</f>
        <v>492000</v>
      </c>
      <c r="N87" s="11">
        <f>N88</f>
        <v>400000</v>
      </c>
      <c r="O87" s="11">
        <f>O88</f>
        <v>92000</v>
      </c>
    </row>
    <row r="88" spans="1:15" ht="18" customHeight="1">
      <c r="A88" s="35"/>
      <c r="B88" s="36"/>
      <c r="C88" s="40" t="s">
        <v>26</v>
      </c>
      <c r="D88" s="12">
        <f t="shared" ref="D88:D90" si="39">E88+F88</f>
        <v>0</v>
      </c>
      <c r="E88" s="12"/>
      <c r="F88" s="12"/>
      <c r="G88" s="12">
        <f t="shared" ref="G88:G90" si="40">H88+I88</f>
        <v>0</v>
      </c>
      <c r="H88" s="12"/>
      <c r="I88" s="12"/>
      <c r="J88" s="12">
        <f t="shared" ref="J88:J90" si="41">K88+L88</f>
        <v>0</v>
      </c>
      <c r="K88" s="12"/>
      <c r="L88" s="12"/>
      <c r="M88" s="11">
        <f t="shared" ref="M88:M90" si="42">N88+O88</f>
        <v>492000</v>
      </c>
      <c r="N88" s="11">
        <v>400000</v>
      </c>
      <c r="O88" s="11">
        <v>92000</v>
      </c>
    </row>
    <row r="89" spans="1:15" ht="18.75" customHeight="1">
      <c r="A89" s="35"/>
      <c r="B89" s="36"/>
      <c r="C89" s="40" t="s">
        <v>27</v>
      </c>
      <c r="D89" s="12">
        <f t="shared" si="39"/>
        <v>0</v>
      </c>
      <c r="E89" s="12">
        <f>E90</f>
        <v>0</v>
      </c>
      <c r="F89" s="12">
        <f>F90</f>
        <v>0</v>
      </c>
      <c r="G89" s="12">
        <f t="shared" si="40"/>
        <v>0</v>
      </c>
      <c r="H89" s="12">
        <f>H90</f>
        <v>0</v>
      </c>
      <c r="I89" s="12">
        <f>I90</f>
        <v>0</v>
      </c>
      <c r="J89" s="12">
        <f t="shared" si="41"/>
        <v>0</v>
      </c>
      <c r="K89" s="12">
        <f>K90</f>
        <v>0</v>
      </c>
      <c r="L89" s="12">
        <f>L90</f>
        <v>0</v>
      </c>
      <c r="M89" s="11">
        <f t="shared" si="42"/>
        <v>356161</v>
      </c>
      <c r="N89" s="11">
        <f>N90</f>
        <v>280000</v>
      </c>
      <c r="O89" s="11">
        <f>O90</f>
        <v>76161</v>
      </c>
    </row>
    <row r="90" spans="1:15" ht="22.5" customHeight="1">
      <c r="A90" s="35"/>
      <c r="B90" s="36"/>
      <c r="C90" s="42" t="s">
        <v>41</v>
      </c>
      <c r="D90" s="12">
        <f t="shared" si="39"/>
        <v>0</v>
      </c>
      <c r="E90" s="12"/>
      <c r="F90" s="12"/>
      <c r="G90" s="12">
        <f t="shared" si="40"/>
        <v>0</v>
      </c>
      <c r="H90" s="12"/>
      <c r="I90" s="12"/>
      <c r="J90" s="12">
        <f t="shared" si="41"/>
        <v>0</v>
      </c>
      <c r="K90" s="12"/>
      <c r="L90" s="12"/>
      <c r="M90" s="11">
        <f t="shared" si="42"/>
        <v>356161</v>
      </c>
      <c r="N90" s="11">
        <v>280000</v>
      </c>
      <c r="O90" s="11">
        <v>76161</v>
      </c>
    </row>
    <row r="91" spans="1:15" ht="55.5" customHeight="1">
      <c r="A91" s="35"/>
      <c r="B91" s="6">
        <v>32003</v>
      </c>
      <c r="C91" s="39" t="s">
        <v>48</v>
      </c>
      <c r="D91" s="8">
        <f>E91+F91</f>
        <v>0</v>
      </c>
      <c r="E91" s="18">
        <f>E95+E97</f>
        <v>0</v>
      </c>
      <c r="F91" s="18">
        <f>F95+F97</f>
        <v>0</v>
      </c>
      <c r="G91" s="8">
        <f>H91+I91</f>
        <v>0</v>
      </c>
      <c r="H91" s="18">
        <f>H95+H97</f>
        <v>0</v>
      </c>
      <c r="I91" s="18">
        <f>I95+I97</f>
        <v>0</v>
      </c>
      <c r="J91" s="8">
        <f>K91+L91</f>
        <v>0</v>
      </c>
      <c r="K91" s="18">
        <f>K95+K97</f>
        <v>0</v>
      </c>
      <c r="L91" s="18">
        <f>L95+L97</f>
        <v>0</v>
      </c>
      <c r="M91" s="8">
        <f>N91+O91</f>
        <v>455418.69999999995</v>
      </c>
      <c r="N91" s="18">
        <f>N95+N97</f>
        <v>329871.59999999998</v>
      </c>
      <c r="O91" s="18">
        <f>O95+O97</f>
        <v>125547.1</v>
      </c>
    </row>
    <row r="92" spans="1:15">
      <c r="A92" s="35"/>
      <c r="B92" s="36"/>
      <c r="C92" s="40" t="s">
        <v>10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ht="41.25" customHeight="1">
      <c r="A93" s="35"/>
      <c r="B93" s="36"/>
      <c r="C93" s="41" t="s">
        <v>46</v>
      </c>
      <c r="D93" s="10">
        <f>E93+F93</f>
        <v>0</v>
      </c>
      <c r="E93" s="19">
        <f>E91</f>
        <v>0</v>
      </c>
      <c r="F93" s="19">
        <f>F91</f>
        <v>0</v>
      </c>
      <c r="G93" s="10">
        <f>H93+I93</f>
        <v>0</v>
      </c>
      <c r="H93" s="19">
        <f>H91</f>
        <v>0</v>
      </c>
      <c r="I93" s="19">
        <f>I91</f>
        <v>0</v>
      </c>
      <c r="J93" s="10">
        <f>K93+L93</f>
        <v>0</v>
      </c>
      <c r="K93" s="19">
        <f>K91</f>
        <v>0</v>
      </c>
      <c r="L93" s="19">
        <f>L91</f>
        <v>0</v>
      </c>
      <c r="M93" s="10">
        <f>N93+O93</f>
        <v>455418.69999999995</v>
      </c>
      <c r="N93" s="19">
        <f>N91</f>
        <v>329871.59999999998</v>
      </c>
      <c r="O93" s="19">
        <f>O91</f>
        <v>125547.1</v>
      </c>
    </row>
    <row r="94" spans="1:15" ht="36.75" customHeight="1">
      <c r="A94" s="35"/>
      <c r="B94" s="36"/>
      <c r="C94" s="40" t="s">
        <v>12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35"/>
      <c r="B95" s="36"/>
      <c r="C95" s="40" t="s">
        <v>13</v>
      </c>
      <c r="D95" s="12">
        <f>E95+F95</f>
        <v>0</v>
      </c>
      <c r="E95" s="11">
        <f>E96</f>
        <v>0</v>
      </c>
      <c r="F95" s="11">
        <f>F96</f>
        <v>0</v>
      </c>
      <c r="G95" s="12">
        <f>H95+I95</f>
        <v>0</v>
      </c>
      <c r="H95" s="11">
        <f>H96</f>
        <v>0</v>
      </c>
      <c r="I95" s="11">
        <f>I96</f>
        <v>0</v>
      </c>
      <c r="J95" s="12">
        <f>K95+L95</f>
        <v>0</v>
      </c>
      <c r="K95" s="11">
        <f>K96</f>
        <v>0</v>
      </c>
      <c r="L95" s="11">
        <f>L96</f>
        <v>0</v>
      </c>
      <c r="M95" s="11">
        <f>N95+O95</f>
        <v>193340.1</v>
      </c>
      <c r="N95" s="11">
        <f>N96</f>
        <v>150000</v>
      </c>
      <c r="O95" s="11">
        <f>O96</f>
        <v>43340.1</v>
      </c>
    </row>
    <row r="96" spans="1:15" ht="20.25" customHeight="1">
      <c r="A96" s="35"/>
      <c r="B96" s="36"/>
      <c r="C96" s="40" t="s">
        <v>26</v>
      </c>
      <c r="D96" s="12">
        <f t="shared" ref="D96:D98" si="43">E96+F96</f>
        <v>0</v>
      </c>
      <c r="E96" s="12"/>
      <c r="F96" s="12"/>
      <c r="G96" s="12">
        <f t="shared" ref="G96:G98" si="44">H96+I96</f>
        <v>0</v>
      </c>
      <c r="H96" s="12"/>
      <c r="I96" s="12"/>
      <c r="J96" s="12">
        <f t="shared" ref="J96:J98" si="45">K96+L96</f>
        <v>0</v>
      </c>
      <c r="K96" s="12"/>
      <c r="L96" s="12"/>
      <c r="M96" s="11">
        <f t="shared" ref="M96:M98" si="46">N96+O96</f>
        <v>193340.1</v>
      </c>
      <c r="N96" s="11">
        <v>150000</v>
      </c>
      <c r="O96" s="11">
        <v>43340.1</v>
      </c>
    </row>
    <row r="97" spans="1:15" ht="20.25" customHeight="1">
      <c r="A97" s="35"/>
      <c r="B97" s="36"/>
      <c r="C97" s="40" t="s">
        <v>27</v>
      </c>
      <c r="D97" s="12">
        <f t="shared" si="43"/>
        <v>0</v>
      </c>
      <c r="E97" s="12">
        <f>E98</f>
        <v>0</v>
      </c>
      <c r="F97" s="12">
        <f>F98</f>
        <v>0</v>
      </c>
      <c r="G97" s="12">
        <f t="shared" si="44"/>
        <v>0</v>
      </c>
      <c r="H97" s="12">
        <f>H98</f>
        <v>0</v>
      </c>
      <c r="I97" s="12">
        <f>I98</f>
        <v>0</v>
      </c>
      <c r="J97" s="12">
        <f t="shared" si="45"/>
        <v>0</v>
      </c>
      <c r="K97" s="12">
        <f>K98</f>
        <v>0</v>
      </c>
      <c r="L97" s="12">
        <f>L98</f>
        <v>0</v>
      </c>
      <c r="M97" s="11">
        <f t="shared" si="46"/>
        <v>262078.6</v>
      </c>
      <c r="N97" s="11">
        <f>N98</f>
        <v>179871.6</v>
      </c>
      <c r="O97" s="11">
        <f>O98</f>
        <v>82207</v>
      </c>
    </row>
    <row r="98" spans="1:15" ht="21.75" customHeight="1">
      <c r="A98" s="35"/>
      <c r="B98" s="36"/>
      <c r="C98" s="42" t="s">
        <v>41</v>
      </c>
      <c r="D98" s="12">
        <f t="shared" si="43"/>
        <v>0</v>
      </c>
      <c r="E98" s="12"/>
      <c r="F98" s="12"/>
      <c r="G98" s="12">
        <f t="shared" si="44"/>
        <v>0</v>
      </c>
      <c r="H98" s="12"/>
      <c r="I98" s="12"/>
      <c r="J98" s="12">
        <f t="shared" si="45"/>
        <v>0</v>
      </c>
      <c r="K98" s="12"/>
      <c r="L98" s="12"/>
      <c r="M98" s="11">
        <f t="shared" si="46"/>
        <v>262078.6</v>
      </c>
      <c r="N98" s="11">
        <v>179871.6</v>
      </c>
      <c r="O98" s="11">
        <v>82207</v>
      </c>
    </row>
    <row r="99" spans="1:15" ht="26.25" customHeight="1">
      <c r="A99" s="6">
        <v>1157</v>
      </c>
      <c r="B99" s="33"/>
      <c r="C99" s="39" t="s">
        <v>49</v>
      </c>
      <c r="D99" s="8">
        <f t="shared" ref="D99:O99" si="47">D101+D109+D115+D121+D131+D139</f>
        <v>3546970.3000000003</v>
      </c>
      <c r="E99" s="8">
        <f t="shared" si="47"/>
        <v>2952352</v>
      </c>
      <c r="F99" s="8">
        <f t="shared" si="47"/>
        <v>594618.30000000005</v>
      </c>
      <c r="G99" s="8">
        <f t="shared" si="47"/>
        <v>6349733.2999999998</v>
      </c>
      <c r="H99" s="8">
        <f t="shared" si="47"/>
        <v>4821712.6000000006</v>
      </c>
      <c r="I99" s="8">
        <f t="shared" si="47"/>
        <v>1528020.7</v>
      </c>
      <c r="J99" s="8">
        <f t="shared" si="47"/>
        <v>9043000.5</v>
      </c>
      <c r="K99" s="8">
        <f t="shared" si="47"/>
        <v>6493717.5</v>
      </c>
      <c r="L99" s="8">
        <f t="shared" si="47"/>
        <v>2549283</v>
      </c>
      <c r="M99" s="8">
        <f t="shared" si="47"/>
        <v>11533592.000000002</v>
      </c>
      <c r="N99" s="8">
        <f t="shared" si="47"/>
        <v>8227993.2999999998</v>
      </c>
      <c r="O99" s="8">
        <f t="shared" si="47"/>
        <v>3305598.7</v>
      </c>
    </row>
    <row r="100" spans="1:15">
      <c r="A100" s="35"/>
      <c r="B100" s="36"/>
      <c r="C100" s="40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ht="60" customHeight="1">
      <c r="A101" s="35"/>
      <c r="B101" s="6">
        <v>12005</v>
      </c>
      <c r="C101" s="39" t="s">
        <v>50</v>
      </c>
      <c r="D101" s="8">
        <f>E101+F101</f>
        <v>124725.2</v>
      </c>
      <c r="E101" s="18">
        <f>E105+E107</f>
        <v>83941.7</v>
      </c>
      <c r="F101" s="18">
        <f>F105+F107</f>
        <v>40783.5</v>
      </c>
      <c r="G101" s="8">
        <f>H101+I101</f>
        <v>249450.4</v>
      </c>
      <c r="H101" s="18">
        <f>H105+H107</f>
        <v>167883.4</v>
      </c>
      <c r="I101" s="18">
        <f>I105+I107</f>
        <v>81567</v>
      </c>
      <c r="J101" s="8">
        <f>K101+L101</f>
        <v>374175.6</v>
      </c>
      <c r="K101" s="18">
        <f>K105+K107</f>
        <v>251825.1</v>
      </c>
      <c r="L101" s="18">
        <f>L105+L107</f>
        <v>122350.5</v>
      </c>
      <c r="M101" s="8">
        <f>N101+O101</f>
        <v>516189.10000000003</v>
      </c>
      <c r="N101" s="18">
        <f>N105+N107</f>
        <v>350173.60000000003</v>
      </c>
      <c r="O101" s="18">
        <f>O105+O107</f>
        <v>166015.5</v>
      </c>
    </row>
    <row r="102" spans="1:15">
      <c r="A102" s="35"/>
      <c r="B102" s="36"/>
      <c r="C102" s="40" t="s">
        <v>10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ht="29.25" customHeight="1">
      <c r="A103" s="35"/>
      <c r="B103" s="36"/>
      <c r="C103" s="41" t="s">
        <v>46</v>
      </c>
      <c r="D103" s="10">
        <f>E103+F103</f>
        <v>124725.2</v>
      </c>
      <c r="E103" s="20">
        <f>E101</f>
        <v>83941.7</v>
      </c>
      <c r="F103" s="20">
        <f>F101</f>
        <v>40783.5</v>
      </c>
      <c r="G103" s="10">
        <f>H103+I103</f>
        <v>249450.4</v>
      </c>
      <c r="H103" s="20">
        <f>H101</f>
        <v>167883.4</v>
      </c>
      <c r="I103" s="20">
        <f>I101</f>
        <v>81567</v>
      </c>
      <c r="J103" s="10">
        <f>K103+L103</f>
        <v>374175.6</v>
      </c>
      <c r="K103" s="19">
        <f>K101</f>
        <v>251825.1</v>
      </c>
      <c r="L103" s="19">
        <f>L101</f>
        <v>122350.5</v>
      </c>
      <c r="M103" s="10">
        <f>N103+O103</f>
        <v>516189.10000000003</v>
      </c>
      <c r="N103" s="19">
        <f>N101</f>
        <v>350173.60000000003</v>
      </c>
      <c r="O103" s="19">
        <f>O101</f>
        <v>166015.5</v>
      </c>
    </row>
    <row r="104" spans="1:15" ht="35.25" customHeight="1">
      <c r="A104" s="35"/>
      <c r="B104" s="36"/>
      <c r="C104" s="40" t="s">
        <v>12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>
      <c r="A105" s="35"/>
      <c r="B105" s="36"/>
      <c r="C105" s="40" t="s">
        <v>13</v>
      </c>
      <c r="D105" s="12">
        <f>E105+F105</f>
        <v>0</v>
      </c>
      <c r="E105" s="21">
        <f>E106</f>
        <v>0</v>
      </c>
      <c r="F105" s="21">
        <f>F106</f>
        <v>0</v>
      </c>
      <c r="G105" s="12">
        <f>H105+I105</f>
        <v>0</v>
      </c>
      <c r="H105" s="21">
        <f>H106</f>
        <v>0</v>
      </c>
      <c r="I105" s="21">
        <f>I106</f>
        <v>0</v>
      </c>
      <c r="J105" s="12">
        <f>K105+L105</f>
        <v>0</v>
      </c>
      <c r="K105" s="21">
        <f>K106</f>
        <v>0</v>
      </c>
      <c r="L105" s="21">
        <f>L106</f>
        <v>0</v>
      </c>
      <c r="M105" s="21">
        <f>N105+O105</f>
        <v>17288.3</v>
      </c>
      <c r="N105" s="21">
        <f>N106</f>
        <v>14406.9</v>
      </c>
      <c r="O105" s="21">
        <f>O106</f>
        <v>2881.4</v>
      </c>
    </row>
    <row r="106" spans="1:15">
      <c r="A106" s="35"/>
      <c r="B106" s="36"/>
      <c r="C106" s="40" t="s">
        <v>26</v>
      </c>
      <c r="D106" s="12">
        <f t="shared" ref="D106" si="48">E106+F106</f>
        <v>0</v>
      </c>
      <c r="E106" s="21">
        <v>0</v>
      </c>
      <c r="F106" s="21">
        <v>0</v>
      </c>
      <c r="G106" s="12">
        <f t="shared" ref="G106:G108" si="49">H106+I106</f>
        <v>0</v>
      </c>
      <c r="H106" s="21">
        <v>0</v>
      </c>
      <c r="I106" s="21">
        <v>0</v>
      </c>
      <c r="J106" s="12">
        <f t="shared" ref="J106:J108" si="50">K106+L106</f>
        <v>0</v>
      </c>
      <c r="K106" s="21">
        <v>0</v>
      </c>
      <c r="L106" s="21">
        <v>0</v>
      </c>
      <c r="M106" s="21">
        <f>N106+O106</f>
        <v>17288.3</v>
      </c>
      <c r="N106" s="21">
        <v>14406.9</v>
      </c>
      <c r="O106" s="21">
        <v>2881.4</v>
      </c>
    </row>
    <row r="107" spans="1:15">
      <c r="A107" s="35"/>
      <c r="B107" s="36"/>
      <c r="C107" s="40" t="s">
        <v>27</v>
      </c>
      <c r="D107" s="21">
        <f>E107+F107</f>
        <v>124725.2</v>
      </c>
      <c r="E107" s="21">
        <f>E108</f>
        <v>83941.7</v>
      </c>
      <c r="F107" s="21">
        <f>F108</f>
        <v>40783.5</v>
      </c>
      <c r="G107" s="12">
        <f t="shared" si="49"/>
        <v>249450.4</v>
      </c>
      <c r="H107" s="21">
        <f>H108</f>
        <v>167883.4</v>
      </c>
      <c r="I107" s="21">
        <f>I108</f>
        <v>81567</v>
      </c>
      <c r="J107" s="12">
        <f t="shared" si="50"/>
        <v>374175.6</v>
      </c>
      <c r="K107" s="21">
        <f>K108</f>
        <v>251825.1</v>
      </c>
      <c r="L107" s="21">
        <f>L108</f>
        <v>122350.5</v>
      </c>
      <c r="M107" s="21">
        <f>N107+O107</f>
        <v>498900.80000000005</v>
      </c>
      <c r="N107" s="21">
        <f>N108</f>
        <v>335766.7</v>
      </c>
      <c r="O107" s="21">
        <f>O108</f>
        <v>163134.1</v>
      </c>
    </row>
    <row r="108" spans="1:15">
      <c r="A108" s="35"/>
      <c r="B108" s="36"/>
      <c r="C108" s="42" t="s">
        <v>41</v>
      </c>
      <c r="D108" s="21">
        <f>E108+F108</f>
        <v>124725.2</v>
      </c>
      <c r="E108" s="21">
        <v>83941.7</v>
      </c>
      <c r="F108" s="21">
        <v>40783.5</v>
      </c>
      <c r="G108" s="12">
        <f t="shared" si="49"/>
        <v>249450.4</v>
      </c>
      <c r="H108" s="21">
        <v>167883.4</v>
      </c>
      <c r="I108" s="21">
        <v>81567</v>
      </c>
      <c r="J108" s="12">
        <f t="shared" si="50"/>
        <v>374175.6</v>
      </c>
      <c r="K108" s="21">
        <v>251825.1</v>
      </c>
      <c r="L108" s="21">
        <v>122350.5</v>
      </c>
      <c r="M108" s="21">
        <f>N108+O108</f>
        <v>498900.80000000005</v>
      </c>
      <c r="N108" s="21">
        <v>335766.7</v>
      </c>
      <c r="O108" s="21">
        <v>163134.1</v>
      </c>
    </row>
    <row r="109" spans="1:15" ht="59.25" customHeight="1">
      <c r="A109" s="35"/>
      <c r="B109" s="6">
        <v>12010</v>
      </c>
      <c r="C109" s="39" t="s">
        <v>51</v>
      </c>
      <c r="D109" s="8">
        <f>E109+F109</f>
        <v>36441.4</v>
      </c>
      <c r="E109" s="8">
        <f t="shared" ref="E109:F109" si="51">E111</f>
        <v>28065.7</v>
      </c>
      <c r="F109" s="8">
        <f t="shared" si="51"/>
        <v>8375.7000000000007</v>
      </c>
      <c r="G109" s="8">
        <f>H109+I109</f>
        <v>72882.8</v>
      </c>
      <c r="H109" s="8">
        <f t="shared" ref="H109:I109" si="52">H111</f>
        <v>56131.4</v>
      </c>
      <c r="I109" s="8">
        <f t="shared" si="52"/>
        <v>16751.400000000001</v>
      </c>
      <c r="J109" s="8">
        <f>K109+L109</f>
        <v>218648.2</v>
      </c>
      <c r="K109" s="8">
        <f t="shared" ref="K109:L109" si="53">K111</f>
        <v>168394.1</v>
      </c>
      <c r="L109" s="8">
        <f t="shared" si="53"/>
        <v>50254.1</v>
      </c>
      <c r="M109" s="8">
        <f>N109+O109</f>
        <v>364413.7</v>
      </c>
      <c r="N109" s="8">
        <f t="shared" ref="N109:O109" si="54">N111</f>
        <v>280656.90000000002</v>
      </c>
      <c r="O109" s="8">
        <f t="shared" si="54"/>
        <v>83756.800000000003</v>
      </c>
    </row>
    <row r="110" spans="1:15" ht="19.5" customHeight="1">
      <c r="A110" s="35"/>
      <c r="B110" s="36"/>
      <c r="C110" s="40" t="s">
        <v>10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41.25" customHeight="1">
      <c r="A111" s="35"/>
      <c r="B111" s="36"/>
      <c r="C111" s="41" t="s">
        <v>46</v>
      </c>
      <c r="D111" s="10">
        <f>E111+F111</f>
        <v>36441.4</v>
      </c>
      <c r="E111" s="10">
        <f t="shared" ref="E111:F111" si="55">E113</f>
        <v>28065.7</v>
      </c>
      <c r="F111" s="10">
        <f t="shared" si="55"/>
        <v>8375.7000000000007</v>
      </c>
      <c r="G111" s="10">
        <f>H111+I111</f>
        <v>72882.8</v>
      </c>
      <c r="H111" s="10">
        <f t="shared" ref="H111:I111" si="56">H113</f>
        <v>56131.4</v>
      </c>
      <c r="I111" s="10">
        <f t="shared" si="56"/>
        <v>16751.400000000001</v>
      </c>
      <c r="J111" s="10">
        <f>K111+L111</f>
        <v>218648.2</v>
      </c>
      <c r="K111" s="10">
        <f t="shared" ref="K111:L111" si="57">K113</f>
        <v>168394.1</v>
      </c>
      <c r="L111" s="10">
        <f t="shared" si="57"/>
        <v>50254.1</v>
      </c>
      <c r="M111" s="10">
        <f>N111+O111</f>
        <v>364413.7</v>
      </c>
      <c r="N111" s="10">
        <f t="shared" ref="N111:O111" si="58">N113</f>
        <v>280656.90000000002</v>
      </c>
      <c r="O111" s="10">
        <f t="shared" si="58"/>
        <v>83756.800000000003</v>
      </c>
    </row>
    <row r="112" spans="1:15" ht="36.75" customHeight="1">
      <c r="A112" s="35"/>
      <c r="B112" s="36"/>
      <c r="C112" s="40" t="s">
        <v>12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>
      <c r="A113" s="35"/>
      <c r="B113" s="36"/>
      <c r="C113" s="40" t="s">
        <v>27</v>
      </c>
      <c r="D113" s="11">
        <f>D114</f>
        <v>36441.4</v>
      </c>
      <c r="E113" s="11">
        <f t="shared" ref="E113:O113" si="59">E114</f>
        <v>28065.7</v>
      </c>
      <c r="F113" s="11">
        <f t="shared" si="59"/>
        <v>8375.7000000000007</v>
      </c>
      <c r="G113" s="11">
        <f>G114</f>
        <v>72882.8</v>
      </c>
      <c r="H113" s="11">
        <f t="shared" si="59"/>
        <v>56131.4</v>
      </c>
      <c r="I113" s="11">
        <f t="shared" si="59"/>
        <v>16751.400000000001</v>
      </c>
      <c r="J113" s="11">
        <f>J114</f>
        <v>218648.2</v>
      </c>
      <c r="K113" s="11">
        <f t="shared" si="59"/>
        <v>168394.1</v>
      </c>
      <c r="L113" s="11">
        <f t="shared" si="59"/>
        <v>50254.1</v>
      </c>
      <c r="M113" s="11">
        <f>M114</f>
        <v>364413.7</v>
      </c>
      <c r="N113" s="11">
        <f t="shared" si="59"/>
        <v>280656.90000000002</v>
      </c>
      <c r="O113" s="11">
        <f t="shared" si="59"/>
        <v>83756.800000000003</v>
      </c>
    </row>
    <row r="114" spans="1:15" ht="21.75" customHeight="1">
      <c r="A114" s="35"/>
      <c r="B114" s="36"/>
      <c r="C114" s="42" t="s">
        <v>28</v>
      </c>
      <c r="D114" s="11">
        <f>E114+F114</f>
        <v>36441.4</v>
      </c>
      <c r="E114" s="22">
        <v>28065.7</v>
      </c>
      <c r="F114" s="22">
        <v>8375.7000000000007</v>
      </c>
      <c r="G114" s="11">
        <f>H114+I114</f>
        <v>72882.8</v>
      </c>
      <c r="H114" s="11">
        <v>56131.4</v>
      </c>
      <c r="I114" s="11">
        <v>16751.400000000001</v>
      </c>
      <c r="J114" s="11">
        <f>K114+L114</f>
        <v>218648.2</v>
      </c>
      <c r="K114" s="11">
        <v>168394.1</v>
      </c>
      <c r="L114" s="11">
        <v>50254.1</v>
      </c>
      <c r="M114" s="11">
        <f>N114+O114</f>
        <v>364413.7</v>
      </c>
      <c r="N114" s="11">
        <v>280656.90000000002</v>
      </c>
      <c r="O114" s="11">
        <v>83756.800000000003</v>
      </c>
    </row>
    <row r="115" spans="1:15" ht="54" customHeight="1">
      <c r="A115" s="35"/>
      <c r="B115" s="6">
        <v>12011</v>
      </c>
      <c r="C115" s="39" t="s">
        <v>52</v>
      </c>
      <c r="D115" s="8">
        <f>E115+F115</f>
        <v>199058.2</v>
      </c>
      <c r="E115" s="8">
        <f t="shared" ref="E115:F115" si="60">E117</f>
        <v>154558.20000000001</v>
      </c>
      <c r="F115" s="8">
        <f t="shared" si="60"/>
        <v>44500</v>
      </c>
      <c r="G115" s="8">
        <f>H115+I115</f>
        <v>464469.1</v>
      </c>
      <c r="H115" s="8">
        <f t="shared" ref="H115:I115" si="61">H117</f>
        <v>360635.8</v>
      </c>
      <c r="I115" s="8">
        <f t="shared" si="61"/>
        <v>103833.3</v>
      </c>
      <c r="J115" s="8">
        <f>K115+L115</f>
        <v>729880</v>
      </c>
      <c r="K115" s="8">
        <f t="shared" ref="K115:L115" si="62">K117</f>
        <v>566713.4</v>
      </c>
      <c r="L115" s="8">
        <f t="shared" si="62"/>
        <v>163166.6</v>
      </c>
      <c r="M115" s="8">
        <f>N115+O115</f>
        <v>995290.60000000009</v>
      </c>
      <c r="N115" s="8">
        <f t="shared" ref="N115:O115" si="63">N117</f>
        <v>772790.8</v>
      </c>
      <c r="O115" s="8">
        <f t="shared" si="63"/>
        <v>222499.8</v>
      </c>
    </row>
    <row r="116" spans="1:15">
      <c r="A116" s="35"/>
      <c r="B116" s="36"/>
      <c r="C116" s="40" t="s">
        <v>10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ht="33.75" customHeight="1">
      <c r="A117" s="35"/>
      <c r="B117" s="36"/>
      <c r="C117" s="41" t="s">
        <v>46</v>
      </c>
      <c r="D117" s="10">
        <f>E117+F117</f>
        <v>199058.2</v>
      </c>
      <c r="E117" s="10">
        <f t="shared" ref="E117:F117" si="64">E119</f>
        <v>154558.20000000001</v>
      </c>
      <c r="F117" s="10">
        <f t="shared" si="64"/>
        <v>44500</v>
      </c>
      <c r="G117" s="10">
        <f>H117+I117</f>
        <v>464469.1</v>
      </c>
      <c r="H117" s="10">
        <f t="shared" ref="H117:I117" si="65">H119</f>
        <v>360635.8</v>
      </c>
      <c r="I117" s="10">
        <f t="shared" si="65"/>
        <v>103833.3</v>
      </c>
      <c r="J117" s="10">
        <f>K117+L117</f>
        <v>729880</v>
      </c>
      <c r="K117" s="10">
        <f t="shared" ref="K117:L117" si="66">K119</f>
        <v>566713.4</v>
      </c>
      <c r="L117" s="10">
        <f t="shared" si="66"/>
        <v>163166.6</v>
      </c>
      <c r="M117" s="10">
        <f>N117+O117</f>
        <v>995290.60000000009</v>
      </c>
      <c r="N117" s="10">
        <f t="shared" ref="N117:O117" si="67">N119</f>
        <v>772790.8</v>
      </c>
      <c r="O117" s="10">
        <f t="shared" si="67"/>
        <v>222499.8</v>
      </c>
    </row>
    <row r="118" spans="1:15" ht="35.25" customHeight="1">
      <c r="A118" s="35"/>
      <c r="B118" s="36"/>
      <c r="C118" s="40" t="s">
        <v>12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21.75" customHeight="1">
      <c r="A119" s="35"/>
      <c r="B119" s="36"/>
      <c r="C119" s="40" t="s">
        <v>27</v>
      </c>
      <c r="D119" s="11">
        <f>D120</f>
        <v>199058.2</v>
      </c>
      <c r="E119" s="11">
        <f t="shared" ref="E119:O119" si="68">E120</f>
        <v>154558.20000000001</v>
      </c>
      <c r="F119" s="11">
        <f t="shared" si="68"/>
        <v>44500</v>
      </c>
      <c r="G119" s="11">
        <f>G120</f>
        <v>464469.1</v>
      </c>
      <c r="H119" s="11">
        <f t="shared" si="68"/>
        <v>360635.8</v>
      </c>
      <c r="I119" s="11">
        <f t="shared" si="68"/>
        <v>103833.3</v>
      </c>
      <c r="J119" s="11">
        <f>J120</f>
        <v>729880</v>
      </c>
      <c r="K119" s="11">
        <f t="shared" si="68"/>
        <v>566713.4</v>
      </c>
      <c r="L119" s="11">
        <f t="shared" si="68"/>
        <v>163166.6</v>
      </c>
      <c r="M119" s="11">
        <f>M120</f>
        <v>995290.60000000009</v>
      </c>
      <c r="N119" s="11">
        <f t="shared" si="68"/>
        <v>772790.8</v>
      </c>
      <c r="O119" s="11">
        <f t="shared" si="68"/>
        <v>222499.8</v>
      </c>
    </row>
    <row r="120" spans="1:15" ht="19.5" customHeight="1">
      <c r="A120" s="35"/>
      <c r="B120" s="36"/>
      <c r="C120" s="42" t="s">
        <v>28</v>
      </c>
      <c r="D120" s="11">
        <f>E120+F120</f>
        <v>199058.2</v>
      </c>
      <c r="E120" s="22">
        <v>154558.20000000001</v>
      </c>
      <c r="F120" s="22">
        <v>44500</v>
      </c>
      <c r="G120" s="11">
        <f>H120+I120</f>
        <v>464469.1</v>
      </c>
      <c r="H120" s="11">
        <v>360635.8</v>
      </c>
      <c r="I120" s="11">
        <v>103833.3</v>
      </c>
      <c r="J120" s="11">
        <f>K120+L120</f>
        <v>729880</v>
      </c>
      <c r="K120" s="11">
        <v>566713.4</v>
      </c>
      <c r="L120" s="11">
        <v>163166.6</v>
      </c>
      <c r="M120" s="11">
        <f>N120+O120</f>
        <v>995290.60000000009</v>
      </c>
      <c r="N120" s="11">
        <v>772790.8</v>
      </c>
      <c r="O120" s="11">
        <v>222499.8</v>
      </c>
    </row>
    <row r="121" spans="1:15" ht="59.25" customHeight="1">
      <c r="A121" s="35"/>
      <c r="B121" s="6">
        <v>12012</v>
      </c>
      <c r="C121" s="39" t="s">
        <v>53</v>
      </c>
      <c r="D121" s="8">
        <f t="shared" ref="D121:O121" si="69">D125+D128</f>
        <v>471633.4</v>
      </c>
      <c r="E121" s="8">
        <f t="shared" si="69"/>
        <v>406477.5</v>
      </c>
      <c r="F121" s="8">
        <f t="shared" si="69"/>
        <v>65155.9</v>
      </c>
      <c r="G121" s="8">
        <f t="shared" si="69"/>
        <v>535231.80000000005</v>
      </c>
      <c r="H121" s="8">
        <f t="shared" si="69"/>
        <v>445839.4</v>
      </c>
      <c r="I121" s="8">
        <f t="shared" si="69"/>
        <v>89392.4</v>
      </c>
      <c r="J121" s="8">
        <f t="shared" si="69"/>
        <v>1279250.5</v>
      </c>
      <c r="K121" s="8">
        <f t="shared" si="69"/>
        <v>948279.8</v>
      </c>
      <c r="L121" s="8">
        <f t="shared" si="69"/>
        <v>330970.7</v>
      </c>
      <c r="M121" s="8">
        <f t="shared" si="69"/>
        <v>1876705.3</v>
      </c>
      <c r="N121" s="8">
        <f t="shared" si="69"/>
        <v>1282917</v>
      </c>
      <c r="O121" s="8">
        <f t="shared" si="69"/>
        <v>593788.30000000005</v>
      </c>
    </row>
    <row r="122" spans="1:15">
      <c r="A122" s="35"/>
      <c r="B122" s="36"/>
      <c r="C122" s="40" t="s">
        <v>10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ht="29.25" customHeight="1">
      <c r="A123" s="35"/>
      <c r="B123" s="36"/>
      <c r="C123" s="41" t="s">
        <v>46</v>
      </c>
      <c r="D123" s="10">
        <f>E123+F123</f>
        <v>471633.4</v>
      </c>
      <c r="E123" s="10">
        <f>E121</f>
        <v>406477.5</v>
      </c>
      <c r="F123" s="10">
        <f>F121</f>
        <v>65155.9</v>
      </c>
      <c r="G123" s="10">
        <f>H123+I123</f>
        <v>535231.80000000005</v>
      </c>
      <c r="H123" s="10">
        <f>H121</f>
        <v>445839.4</v>
      </c>
      <c r="I123" s="10">
        <f>I121</f>
        <v>89392.4</v>
      </c>
      <c r="J123" s="10">
        <f>K123+L123</f>
        <v>1279250.5</v>
      </c>
      <c r="K123" s="10">
        <f>K121</f>
        <v>948279.8</v>
      </c>
      <c r="L123" s="10">
        <f>L121</f>
        <v>330970.7</v>
      </c>
      <c r="M123" s="10">
        <f>N123+O123</f>
        <v>1876705.3</v>
      </c>
      <c r="N123" s="10">
        <f>N121</f>
        <v>1282917</v>
      </c>
      <c r="O123" s="10">
        <f>O121</f>
        <v>593788.30000000005</v>
      </c>
    </row>
    <row r="124" spans="1:15" ht="33" customHeight="1">
      <c r="A124" s="35"/>
      <c r="B124" s="36"/>
      <c r="C124" s="40" t="s">
        <v>12</v>
      </c>
      <c r="D124" s="9"/>
      <c r="E124" s="23"/>
      <c r="F124" s="23"/>
      <c r="G124" s="9"/>
      <c r="H124" s="23"/>
      <c r="I124" s="23"/>
      <c r="J124" s="9"/>
      <c r="K124" s="23"/>
      <c r="L124" s="23"/>
      <c r="M124" s="9"/>
      <c r="N124" s="23"/>
      <c r="O124" s="23"/>
    </row>
    <row r="125" spans="1:15">
      <c r="A125" s="35"/>
      <c r="B125" s="36"/>
      <c r="C125" s="40" t="s">
        <v>13</v>
      </c>
      <c r="D125" s="11">
        <f>E125+F125</f>
        <v>471633.4</v>
      </c>
      <c r="E125" s="11">
        <f>E126+E127</f>
        <v>406477.5</v>
      </c>
      <c r="F125" s="11">
        <f>F126+F127</f>
        <v>65155.9</v>
      </c>
      <c r="G125" s="11">
        <f>H125+I125</f>
        <v>535231.80000000005</v>
      </c>
      <c r="H125" s="11">
        <f>H126+H127</f>
        <v>445839.4</v>
      </c>
      <c r="I125" s="11">
        <f>I126+I127</f>
        <v>89392.4</v>
      </c>
      <c r="J125" s="11">
        <f>K125+L125</f>
        <v>695390.5</v>
      </c>
      <c r="K125" s="11">
        <f>K126+K127</f>
        <v>461729.80000000005</v>
      </c>
      <c r="L125" s="11">
        <f>L126+L127</f>
        <v>233660.7</v>
      </c>
      <c r="M125" s="11">
        <f>N125+O125</f>
        <v>735703.8</v>
      </c>
      <c r="N125" s="11">
        <f>N126+N127</f>
        <v>482917</v>
      </c>
      <c r="O125" s="11">
        <f>O126+O127</f>
        <v>252786.80000000002</v>
      </c>
    </row>
    <row r="126" spans="1:15" ht="23.25" customHeight="1">
      <c r="A126" s="35"/>
      <c r="B126" s="36"/>
      <c r="C126" s="42" t="s">
        <v>14</v>
      </c>
      <c r="D126" s="11">
        <f t="shared" ref="D126:D130" si="70">E126+F126</f>
        <v>22469.899999999998</v>
      </c>
      <c r="E126" s="13">
        <v>16420.099999999999</v>
      </c>
      <c r="F126" s="13">
        <v>6049.8</v>
      </c>
      <c r="G126" s="11">
        <f t="shared" ref="G126:G130" si="71">H126+I126</f>
        <v>44214.9</v>
      </c>
      <c r="H126" s="11">
        <v>32310.5</v>
      </c>
      <c r="I126" s="11">
        <v>11904.400000000001</v>
      </c>
      <c r="J126" s="11">
        <f t="shared" ref="J126:J130" si="72">K126+L126</f>
        <v>65959.899999999994</v>
      </c>
      <c r="K126" s="11">
        <v>48200.9</v>
      </c>
      <c r="L126" s="11">
        <v>17759</v>
      </c>
      <c r="M126" s="11">
        <f t="shared" ref="M126:M130" si="73">N126+O126</f>
        <v>94953.3</v>
      </c>
      <c r="N126" s="11">
        <v>69388.100000000006</v>
      </c>
      <c r="O126" s="11">
        <v>25565.200000000001</v>
      </c>
    </row>
    <row r="127" spans="1:15" ht="19.5" customHeight="1">
      <c r="A127" s="35"/>
      <c r="B127" s="36"/>
      <c r="C127" s="40" t="s">
        <v>26</v>
      </c>
      <c r="D127" s="11">
        <f t="shared" si="70"/>
        <v>449163.5</v>
      </c>
      <c r="E127" s="13">
        <v>390057.4</v>
      </c>
      <c r="F127" s="13">
        <v>59106.1</v>
      </c>
      <c r="G127" s="11">
        <f t="shared" si="71"/>
        <v>491016.9</v>
      </c>
      <c r="H127" s="11">
        <v>413528.9</v>
      </c>
      <c r="I127" s="11">
        <v>77488</v>
      </c>
      <c r="J127" s="11">
        <f t="shared" si="72"/>
        <v>629430.60000000009</v>
      </c>
      <c r="K127" s="11">
        <v>413528.9</v>
      </c>
      <c r="L127" s="11">
        <v>215901.7</v>
      </c>
      <c r="M127" s="11">
        <f t="shared" si="73"/>
        <v>640750.5</v>
      </c>
      <c r="N127" s="11">
        <v>413528.9</v>
      </c>
      <c r="O127" s="11">
        <v>227221.6</v>
      </c>
    </row>
    <row r="128" spans="1:15" ht="21.75" customHeight="1">
      <c r="A128" s="35"/>
      <c r="B128" s="36"/>
      <c r="C128" s="40" t="s">
        <v>27</v>
      </c>
      <c r="D128" s="11">
        <f t="shared" si="70"/>
        <v>0</v>
      </c>
      <c r="E128" s="12">
        <f>E129+E130</f>
        <v>0</v>
      </c>
      <c r="F128" s="12">
        <f>F129+F130</f>
        <v>0</v>
      </c>
      <c r="G128" s="11">
        <f t="shared" si="71"/>
        <v>0</v>
      </c>
      <c r="H128" s="12">
        <f>H129+H130</f>
        <v>0</v>
      </c>
      <c r="I128" s="12">
        <f>I129+I130</f>
        <v>0</v>
      </c>
      <c r="J128" s="11">
        <f t="shared" si="72"/>
        <v>583860</v>
      </c>
      <c r="K128" s="21">
        <f>K129+K130</f>
        <v>486550</v>
      </c>
      <c r="L128" s="21">
        <f>L129+L130</f>
        <v>97310</v>
      </c>
      <c r="M128" s="11">
        <f t="shared" si="73"/>
        <v>1141001.5</v>
      </c>
      <c r="N128" s="12">
        <f>N129+N130</f>
        <v>800000</v>
      </c>
      <c r="O128" s="12">
        <f>O129+O130</f>
        <v>341001.5</v>
      </c>
    </row>
    <row r="129" spans="1:15" ht="21.75" customHeight="1">
      <c r="A129" s="35"/>
      <c r="B129" s="36"/>
      <c r="C129" s="42" t="s">
        <v>41</v>
      </c>
      <c r="D129" s="11">
        <f t="shared" si="70"/>
        <v>0</v>
      </c>
      <c r="E129" s="12">
        <v>0</v>
      </c>
      <c r="F129" s="12">
        <v>0</v>
      </c>
      <c r="G129" s="11">
        <f t="shared" si="71"/>
        <v>0</v>
      </c>
      <c r="H129" s="12">
        <v>0</v>
      </c>
      <c r="I129" s="12">
        <v>0</v>
      </c>
      <c r="J129" s="11">
        <f t="shared" si="72"/>
        <v>583860</v>
      </c>
      <c r="K129" s="21">
        <v>486550</v>
      </c>
      <c r="L129" s="21">
        <v>97310</v>
      </c>
      <c r="M129" s="11">
        <f t="shared" si="73"/>
        <v>1006001.5</v>
      </c>
      <c r="N129" s="21">
        <v>700000</v>
      </c>
      <c r="O129" s="21">
        <v>306001.5</v>
      </c>
    </row>
    <row r="130" spans="1:15" ht="25.5" customHeight="1">
      <c r="A130" s="35"/>
      <c r="B130" s="36"/>
      <c r="C130" s="42" t="s">
        <v>28</v>
      </c>
      <c r="D130" s="11">
        <f t="shared" si="70"/>
        <v>0</v>
      </c>
      <c r="E130" s="12">
        <v>0</v>
      </c>
      <c r="F130" s="12">
        <v>0</v>
      </c>
      <c r="G130" s="11">
        <f t="shared" si="71"/>
        <v>0</v>
      </c>
      <c r="H130" s="12">
        <v>0</v>
      </c>
      <c r="I130" s="12">
        <v>0</v>
      </c>
      <c r="J130" s="11">
        <f t="shared" si="72"/>
        <v>0</v>
      </c>
      <c r="K130" s="21">
        <v>0</v>
      </c>
      <c r="L130" s="21">
        <v>0</v>
      </c>
      <c r="M130" s="11">
        <f t="shared" si="73"/>
        <v>135000</v>
      </c>
      <c r="N130" s="21">
        <v>100000</v>
      </c>
      <c r="O130" s="21">
        <v>35000</v>
      </c>
    </row>
    <row r="131" spans="1:15" ht="66.75" customHeight="1">
      <c r="A131" s="35"/>
      <c r="B131" s="6">
        <v>12013</v>
      </c>
      <c r="C131" s="39" t="s">
        <v>54</v>
      </c>
      <c r="D131" s="8">
        <f>E131+F131</f>
        <v>2284595.5</v>
      </c>
      <c r="E131" s="18">
        <f>E135+E137</f>
        <v>1932211.7</v>
      </c>
      <c r="F131" s="18">
        <f>F135+F137</f>
        <v>352383.8</v>
      </c>
      <c r="G131" s="8">
        <f>H131+I131</f>
        <v>4166666</v>
      </c>
      <c r="H131" s="18">
        <f>H135+H137</f>
        <v>3097028.2</v>
      </c>
      <c r="I131" s="18">
        <f>I135+I137</f>
        <v>1069637.7999999998</v>
      </c>
      <c r="J131" s="8">
        <f>K131+L131</f>
        <v>5395505.9000000004</v>
      </c>
      <c r="K131" s="18">
        <f>K135+K137</f>
        <v>3715554.8</v>
      </c>
      <c r="L131" s="18">
        <f>L135+L137</f>
        <v>1679951.1</v>
      </c>
      <c r="M131" s="8">
        <f>N131+O131</f>
        <v>6550945.9000000004</v>
      </c>
      <c r="N131" s="18">
        <f>N135+N137</f>
        <v>4549748.8</v>
      </c>
      <c r="O131" s="18">
        <f>O135+O137</f>
        <v>2001197.1</v>
      </c>
    </row>
    <row r="132" spans="1:15" ht="19.5" customHeight="1">
      <c r="A132" s="35"/>
      <c r="B132" s="36"/>
      <c r="C132" s="40" t="s">
        <v>10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ht="36.75" customHeight="1">
      <c r="A133" s="35"/>
      <c r="B133" s="36"/>
      <c r="C133" s="41" t="s">
        <v>46</v>
      </c>
      <c r="D133" s="10">
        <f>E133+F133</f>
        <v>2284595.5</v>
      </c>
      <c r="E133" s="19">
        <f>E131</f>
        <v>1932211.7</v>
      </c>
      <c r="F133" s="19">
        <f>F131</f>
        <v>352383.8</v>
      </c>
      <c r="G133" s="10">
        <f>H133+I133</f>
        <v>4166666</v>
      </c>
      <c r="H133" s="19">
        <f>H131</f>
        <v>3097028.2</v>
      </c>
      <c r="I133" s="19">
        <f>I131</f>
        <v>1069637.7999999998</v>
      </c>
      <c r="J133" s="10">
        <f>K133+L133</f>
        <v>5395505.9000000004</v>
      </c>
      <c r="K133" s="19">
        <f>K131</f>
        <v>3715554.8</v>
      </c>
      <c r="L133" s="19">
        <f>L131</f>
        <v>1679951.1</v>
      </c>
      <c r="M133" s="10">
        <f>N133+O133</f>
        <v>6550945.9000000004</v>
      </c>
      <c r="N133" s="19">
        <f>N131</f>
        <v>4549748.8</v>
      </c>
      <c r="O133" s="19">
        <f>O131</f>
        <v>2001197.1</v>
      </c>
    </row>
    <row r="134" spans="1:15" ht="35.25" customHeight="1">
      <c r="A134" s="35"/>
      <c r="B134" s="36"/>
      <c r="C134" s="40" t="s">
        <v>12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>
      <c r="A135" s="35"/>
      <c r="B135" s="36"/>
      <c r="C135" s="40" t="s">
        <v>13</v>
      </c>
      <c r="D135" s="12">
        <f>E135+F135</f>
        <v>766559.5</v>
      </c>
      <c r="E135" s="12">
        <f>E136</f>
        <v>618526.69999999995</v>
      </c>
      <c r="F135" s="12">
        <f>F136</f>
        <v>148032.79999999999</v>
      </c>
      <c r="G135" s="12">
        <f>H135+I135</f>
        <v>1299321</v>
      </c>
      <c r="H135" s="12">
        <f>H136</f>
        <v>1001675.8999999999</v>
      </c>
      <c r="I135" s="12">
        <f>I136</f>
        <v>297645.09999999998</v>
      </c>
      <c r="J135" s="12">
        <f>K135+L135</f>
        <v>2126699.2999999998</v>
      </c>
      <c r="K135" s="12">
        <f>K136</f>
        <v>1620202.5</v>
      </c>
      <c r="L135" s="12">
        <f>L136</f>
        <v>506496.8</v>
      </c>
      <c r="M135" s="12">
        <f>N135+O135</f>
        <v>3282139.3</v>
      </c>
      <c r="N135" s="12">
        <f>N136</f>
        <v>2454396.5</v>
      </c>
      <c r="O135" s="12">
        <f>O136</f>
        <v>827742.8</v>
      </c>
    </row>
    <row r="136" spans="1:15" ht="20.25" customHeight="1">
      <c r="A136" s="35"/>
      <c r="B136" s="36"/>
      <c r="C136" s="40" t="s">
        <v>26</v>
      </c>
      <c r="D136" s="12">
        <f>E136+F136</f>
        <v>766559.5</v>
      </c>
      <c r="E136" s="24">
        <v>618526.69999999995</v>
      </c>
      <c r="F136" s="22">
        <v>148032.79999999999</v>
      </c>
      <c r="G136" s="12">
        <f t="shared" ref="G136:G138" si="74">H136+I136</f>
        <v>1299321</v>
      </c>
      <c r="H136" s="12">
        <v>1001675.8999999999</v>
      </c>
      <c r="I136" s="12">
        <v>297645.09999999998</v>
      </c>
      <c r="J136" s="12">
        <f t="shared" ref="J136:J138" si="75">K136+L136</f>
        <v>2126699.2999999998</v>
      </c>
      <c r="K136" s="12">
        <v>1620202.5</v>
      </c>
      <c r="L136" s="12">
        <v>506496.8</v>
      </c>
      <c r="M136" s="12">
        <f t="shared" ref="M136:M138" si="76">N136+O136</f>
        <v>3282139.3</v>
      </c>
      <c r="N136" s="12">
        <v>2454396.5</v>
      </c>
      <c r="O136" s="12">
        <v>827742.8</v>
      </c>
    </row>
    <row r="137" spans="1:15" ht="18.75" customHeight="1">
      <c r="A137" s="35"/>
      <c r="B137" s="36"/>
      <c r="C137" s="40" t="s">
        <v>27</v>
      </c>
      <c r="D137" s="12">
        <f>E137+F137</f>
        <v>1518036</v>
      </c>
      <c r="E137" s="12">
        <f>E138</f>
        <v>1313685</v>
      </c>
      <c r="F137" s="25">
        <f>F138</f>
        <v>204351</v>
      </c>
      <c r="G137" s="12">
        <f t="shared" si="74"/>
        <v>2867345</v>
      </c>
      <c r="H137" s="12">
        <f>H138</f>
        <v>2095352.3</v>
      </c>
      <c r="I137" s="12">
        <f>I138</f>
        <v>771992.7</v>
      </c>
      <c r="J137" s="12">
        <f t="shared" si="75"/>
        <v>3268806.6</v>
      </c>
      <c r="K137" s="12">
        <f>K138</f>
        <v>2095352.3</v>
      </c>
      <c r="L137" s="12">
        <f>L138</f>
        <v>1173454.3</v>
      </c>
      <c r="M137" s="12">
        <f t="shared" si="76"/>
        <v>3268806.6</v>
      </c>
      <c r="N137" s="12">
        <f>N138</f>
        <v>2095352.3</v>
      </c>
      <c r="O137" s="12">
        <f>O138</f>
        <v>1173454.3</v>
      </c>
    </row>
    <row r="138" spans="1:15" ht="26.25" customHeight="1">
      <c r="A138" s="35"/>
      <c r="B138" s="36"/>
      <c r="C138" s="42" t="s">
        <v>41</v>
      </c>
      <c r="D138" s="12">
        <f>E138+F138</f>
        <v>1518036</v>
      </c>
      <c r="E138" s="24">
        <v>1313685</v>
      </c>
      <c r="F138" s="22">
        <v>204351</v>
      </c>
      <c r="G138" s="12">
        <f t="shared" si="74"/>
        <v>2867345</v>
      </c>
      <c r="H138" s="12">
        <v>2095352.3</v>
      </c>
      <c r="I138" s="12">
        <v>771992.7</v>
      </c>
      <c r="J138" s="12">
        <f t="shared" si="75"/>
        <v>3268806.6</v>
      </c>
      <c r="K138" s="12">
        <v>2095352.3</v>
      </c>
      <c r="L138" s="12">
        <v>1173454.3</v>
      </c>
      <c r="M138" s="12">
        <f t="shared" si="76"/>
        <v>3268806.6</v>
      </c>
      <c r="N138" s="12">
        <v>2095352.3</v>
      </c>
      <c r="O138" s="12">
        <v>1173454.3</v>
      </c>
    </row>
    <row r="139" spans="1:15" ht="54" customHeight="1">
      <c r="A139" s="35"/>
      <c r="B139" s="6">
        <v>12017</v>
      </c>
      <c r="C139" s="39" t="s">
        <v>55</v>
      </c>
      <c r="D139" s="8">
        <f>E139+F139</f>
        <v>430516.6</v>
      </c>
      <c r="E139" s="8">
        <f t="shared" ref="E139:F139" si="77">E141</f>
        <v>347097.2</v>
      </c>
      <c r="F139" s="8">
        <f t="shared" si="77"/>
        <v>83419.399999999994</v>
      </c>
      <c r="G139" s="8">
        <f>H139+I139</f>
        <v>861033.2</v>
      </c>
      <c r="H139" s="8">
        <f t="shared" ref="H139:I139" si="78">H141</f>
        <v>694194.4</v>
      </c>
      <c r="I139" s="8">
        <f t="shared" si="78"/>
        <v>166838.79999999999</v>
      </c>
      <c r="J139" s="8">
        <f>K139+L139</f>
        <v>1045540.3</v>
      </c>
      <c r="K139" s="8">
        <f t="shared" ref="K139:L139" si="79">K141</f>
        <v>842950.3</v>
      </c>
      <c r="L139" s="8">
        <f t="shared" si="79"/>
        <v>202590</v>
      </c>
      <c r="M139" s="8">
        <f>N139+O139</f>
        <v>1230047.4000000001</v>
      </c>
      <c r="N139" s="8">
        <f t="shared" ref="N139:O139" si="80">N141</f>
        <v>991706.20000000007</v>
      </c>
      <c r="O139" s="8">
        <f t="shared" si="80"/>
        <v>238341.2</v>
      </c>
    </row>
    <row r="140" spans="1:15">
      <c r="A140" s="35"/>
      <c r="B140" s="36"/>
      <c r="C140" s="40" t="s">
        <v>10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ht="35.25" customHeight="1">
      <c r="A141" s="35"/>
      <c r="B141" s="36"/>
      <c r="C141" s="41" t="s">
        <v>46</v>
      </c>
      <c r="D141" s="10">
        <f>E141+F141</f>
        <v>430516.6</v>
      </c>
      <c r="E141" s="10">
        <f t="shared" ref="E141:F141" si="81">E143</f>
        <v>347097.2</v>
      </c>
      <c r="F141" s="10">
        <f t="shared" si="81"/>
        <v>83419.399999999994</v>
      </c>
      <c r="G141" s="10">
        <f>H141+I141</f>
        <v>861033.2</v>
      </c>
      <c r="H141" s="10">
        <f t="shared" ref="H141:I141" si="82">H143</f>
        <v>694194.4</v>
      </c>
      <c r="I141" s="10">
        <f t="shared" si="82"/>
        <v>166838.79999999999</v>
      </c>
      <c r="J141" s="10">
        <f>K141+L141</f>
        <v>1045540.3</v>
      </c>
      <c r="K141" s="10">
        <f t="shared" ref="K141:L141" si="83">K143</f>
        <v>842950.3</v>
      </c>
      <c r="L141" s="10">
        <f t="shared" si="83"/>
        <v>202590</v>
      </c>
      <c r="M141" s="10">
        <f>N141+O141</f>
        <v>1230047.4000000001</v>
      </c>
      <c r="N141" s="10">
        <f t="shared" ref="N141:O141" si="84">N143</f>
        <v>991706.20000000007</v>
      </c>
      <c r="O141" s="10">
        <f t="shared" si="84"/>
        <v>238341.2</v>
      </c>
    </row>
    <row r="142" spans="1:15" ht="34.5" customHeight="1">
      <c r="A142" s="35"/>
      <c r="B142" s="36"/>
      <c r="C142" s="40" t="s">
        <v>12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21.75" customHeight="1">
      <c r="A143" s="35"/>
      <c r="B143" s="36"/>
      <c r="C143" s="40" t="s">
        <v>27</v>
      </c>
      <c r="D143" s="11">
        <f>D144</f>
        <v>430516.6</v>
      </c>
      <c r="E143" s="11">
        <f t="shared" ref="E143:O143" si="85">E144</f>
        <v>347097.2</v>
      </c>
      <c r="F143" s="11">
        <f t="shared" si="85"/>
        <v>83419.399999999994</v>
      </c>
      <c r="G143" s="11">
        <f>G144</f>
        <v>861033.2</v>
      </c>
      <c r="H143" s="11">
        <f t="shared" si="85"/>
        <v>694194.4</v>
      </c>
      <c r="I143" s="11">
        <f t="shared" si="85"/>
        <v>166838.79999999999</v>
      </c>
      <c r="J143" s="11">
        <f>J144</f>
        <v>1045540.3</v>
      </c>
      <c r="K143" s="11">
        <f t="shared" si="85"/>
        <v>842950.3</v>
      </c>
      <c r="L143" s="11">
        <f t="shared" si="85"/>
        <v>202590</v>
      </c>
      <c r="M143" s="11">
        <f>M144</f>
        <v>1230047.4000000001</v>
      </c>
      <c r="N143" s="11">
        <f t="shared" si="85"/>
        <v>991706.20000000007</v>
      </c>
      <c r="O143" s="11">
        <f t="shared" si="85"/>
        <v>238341.2</v>
      </c>
    </row>
    <row r="144" spans="1:15">
      <c r="A144" s="35"/>
      <c r="B144" s="36"/>
      <c r="C144" s="42" t="s">
        <v>56</v>
      </c>
      <c r="D144" s="11">
        <f>E144+F144</f>
        <v>430516.6</v>
      </c>
      <c r="E144" s="22">
        <v>347097.2</v>
      </c>
      <c r="F144" s="22">
        <v>83419.399999999994</v>
      </c>
      <c r="G144" s="11">
        <f>H144+I144</f>
        <v>861033.2</v>
      </c>
      <c r="H144" s="11">
        <v>694194.4</v>
      </c>
      <c r="I144" s="11">
        <v>166838.79999999999</v>
      </c>
      <c r="J144" s="11">
        <f>K144+L144</f>
        <v>1045540.3</v>
      </c>
      <c r="K144" s="11">
        <v>842950.3</v>
      </c>
      <c r="L144" s="11">
        <v>202590</v>
      </c>
      <c r="M144" s="11">
        <f>N144+O144</f>
        <v>1230047.4000000001</v>
      </c>
      <c r="N144" s="11">
        <v>991706.20000000007</v>
      </c>
      <c r="O144" s="11">
        <v>238341.2</v>
      </c>
    </row>
    <row r="145" spans="1:15" ht="39" customHeight="1">
      <c r="A145" s="6">
        <v>1189</v>
      </c>
      <c r="B145" s="33"/>
      <c r="C145" s="39" t="s">
        <v>57</v>
      </c>
      <c r="D145" s="8">
        <f t="shared" ref="D145:O145" si="86">D147+D170</f>
        <v>664523.5</v>
      </c>
      <c r="E145" s="8">
        <f t="shared" si="86"/>
        <v>551743.4</v>
      </c>
      <c r="F145" s="8">
        <f t="shared" si="86"/>
        <v>112780.1</v>
      </c>
      <c r="G145" s="8">
        <f t="shared" si="86"/>
        <v>3007983.9</v>
      </c>
      <c r="H145" s="8">
        <f t="shared" si="86"/>
        <v>2502844.1</v>
      </c>
      <c r="I145" s="8">
        <f t="shared" si="86"/>
        <v>505139.8</v>
      </c>
      <c r="J145" s="8">
        <f t="shared" si="86"/>
        <v>6671650.5999999996</v>
      </c>
      <c r="K145" s="8">
        <f t="shared" si="86"/>
        <v>5553833.2000000002</v>
      </c>
      <c r="L145" s="8">
        <f t="shared" si="86"/>
        <v>1117817.4000000001</v>
      </c>
      <c r="M145" s="8">
        <f t="shared" si="86"/>
        <v>9533806.0000000019</v>
      </c>
      <c r="N145" s="8">
        <f t="shared" si="86"/>
        <v>7916111.2999999998</v>
      </c>
      <c r="O145" s="8">
        <f t="shared" si="86"/>
        <v>1617694.7</v>
      </c>
    </row>
    <row r="146" spans="1:15">
      <c r="A146" s="35"/>
      <c r="B146" s="36"/>
      <c r="C146" s="40" t="s">
        <v>9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54" customHeight="1">
      <c r="A147" s="35"/>
      <c r="B147" s="6">
        <v>11001</v>
      </c>
      <c r="C147" s="39" t="s">
        <v>58</v>
      </c>
      <c r="D147" s="8">
        <f t="shared" ref="D147:O147" si="87">D151</f>
        <v>28523.5</v>
      </c>
      <c r="E147" s="8">
        <f t="shared" si="87"/>
        <v>21743.4</v>
      </c>
      <c r="F147" s="8">
        <f t="shared" si="87"/>
        <v>6780.0999999999985</v>
      </c>
      <c r="G147" s="8">
        <f t="shared" si="87"/>
        <v>52482.3</v>
      </c>
      <c r="H147" s="8">
        <f t="shared" si="87"/>
        <v>39926.100000000006</v>
      </c>
      <c r="I147" s="8">
        <f t="shared" si="87"/>
        <v>12556.199999999997</v>
      </c>
      <c r="J147" s="8">
        <f t="shared" si="87"/>
        <v>74649.000000000015</v>
      </c>
      <c r="K147" s="8">
        <f t="shared" si="87"/>
        <v>56332.200000000012</v>
      </c>
      <c r="L147" s="8">
        <f t="shared" si="87"/>
        <v>18316.800000000003</v>
      </c>
      <c r="M147" s="8">
        <f t="shared" si="87"/>
        <v>97480.800000000017</v>
      </c>
      <c r="N147" s="8">
        <f t="shared" si="87"/>
        <v>73286.800000000017</v>
      </c>
      <c r="O147" s="8">
        <f t="shared" si="87"/>
        <v>24193.999999999993</v>
      </c>
    </row>
    <row r="148" spans="1:15">
      <c r="A148" s="35"/>
      <c r="B148" s="36"/>
      <c r="C148" s="40" t="s">
        <v>10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ht="19.5" customHeight="1">
      <c r="A149" s="35"/>
      <c r="B149" s="36"/>
      <c r="C149" s="41" t="s">
        <v>31</v>
      </c>
      <c r="D149" s="10">
        <f>E149+F149</f>
        <v>28523.5</v>
      </c>
      <c r="E149" s="10">
        <f>E147</f>
        <v>21743.4</v>
      </c>
      <c r="F149" s="10">
        <f>F147</f>
        <v>6780.0999999999985</v>
      </c>
      <c r="G149" s="10">
        <f>H149+I149</f>
        <v>52482.3</v>
      </c>
      <c r="H149" s="10">
        <f>H147</f>
        <v>39926.100000000006</v>
      </c>
      <c r="I149" s="10">
        <f>I147</f>
        <v>12556.199999999997</v>
      </c>
      <c r="J149" s="10">
        <f>K149+L149</f>
        <v>74649.000000000015</v>
      </c>
      <c r="K149" s="10">
        <f>K147</f>
        <v>56332.200000000012</v>
      </c>
      <c r="L149" s="10">
        <f>L147</f>
        <v>18316.800000000003</v>
      </c>
      <c r="M149" s="10">
        <f>N149+O149</f>
        <v>97480.800000000017</v>
      </c>
      <c r="N149" s="10">
        <f>N147</f>
        <v>73286.800000000017</v>
      </c>
      <c r="O149" s="10">
        <f>O147</f>
        <v>24193.999999999993</v>
      </c>
    </row>
    <row r="150" spans="1:15" ht="37.5" customHeight="1">
      <c r="A150" s="35"/>
      <c r="B150" s="36"/>
      <c r="C150" s="40" t="s">
        <v>12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>
      <c r="A151" s="35"/>
      <c r="B151" s="36"/>
      <c r="C151" s="40" t="s">
        <v>13</v>
      </c>
      <c r="D151" s="11">
        <f>E151+F151</f>
        <v>28523.5</v>
      </c>
      <c r="E151" s="11">
        <f>E152+E153+E154+E155+E156+E157+E158+E159+E160+E161+E162+E163+E164+E165+E166+E167+E168+E169</f>
        <v>21743.4</v>
      </c>
      <c r="F151" s="11">
        <f>F152+F153+F154+F155+F156+F157+F158+F159+F160+F161+F162+F163+F164+F165+F166+F167+F168+F169</f>
        <v>6780.0999999999985</v>
      </c>
      <c r="G151" s="11">
        <f>H151+I151</f>
        <v>52482.3</v>
      </c>
      <c r="H151" s="11">
        <f>H152+H153+H154+H155+H156+H157+H158+H159+H160+H161+H162+H163+H164+H165+H166+H167+H168+H169</f>
        <v>39926.100000000006</v>
      </c>
      <c r="I151" s="11">
        <f>I152+I153+I154+I155+I156+I157+I158+I159+I160+I161+I162+I163+I164+I165+I166+I167+I168+I169</f>
        <v>12556.199999999997</v>
      </c>
      <c r="J151" s="11">
        <f>K151+L151</f>
        <v>74649.000000000015</v>
      </c>
      <c r="K151" s="11">
        <f>K152+K153+K154+K155+K156+K157+K158+K159+K160+K161+K162+K163+K164+K165+K166+K167+K168+K169</f>
        <v>56332.200000000012</v>
      </c>
      <c r="L151" s="11">
        <f>L152+L153+L154+L155+L156+L157+L158+L159+L160+L161+L162+L163+L164+L165+L166+L167+L168+L169</f>
        <v>18316.800000000003</v>
      </c>
      <c r="M151" s="11">
        <f>N151+O151</f>
        <v>97480.800000000017</v>
      </c>
      <c r="N151" s="11">
        <f>N152+N153+N154+N155+N156+N157+N158+N159+N160+N161+N162+N163+N164+N165+N166+N167+N168+N169</f>
        <v>73286.800000000017</v>
      </c>
      <c r="O151" s="11">
        <f>O152+O153+O154+O155+O156+O157+O158+O159+O160+O161+O162+O163+O164+O165+O166+O167+O168+O169</f>
        <v>24193.999999999993</v>
      </c>
    </row>
    <row r="152" spans="1:15">
      <c r="A152" s="35"/>
      <c r="B152" s="36"/>
      <c r="C152" s="42" t="s">
        <v>14</v>
      </c>
      <c r="D152" s="11">
        <f t="shared" ref="D152:D169" si="88">E152+F152</f>
        <v>17143</v>
      </c>
      <c r="E152" s="25">
        <v>12137.2</v>
      </c>
      <c r="F152" s="25">
        <v>5005.8</v>
      </c>
      <c r="G152" s="11">
        <f t="shared" ref="G152:G169" si="89">H152+I152</f>
        <v>34286</v>
      </c>
      <c r="H152" s="11">
        <v>24274.400000000001</v>
      </c>
      <c r="I152" s="11">
        <v>10011.6</v>
      </c>
      <c r="J152" s="11">
        <f t="shared" ref="J152:J169" si="90">K152+L152</f>
        <v>51429.000000000007</v>
      </c>
      <c r="K152" s="11">
        <v>36411.600000000006</v>
      </c>
      <c r="L152" s="11">
        <v>15017.400000000001</v>
      </c>
      <c r="M152" s="11">
        <f t="shared" ref="M152:M169" si="91">N152+O152</f>
        <v>68572.400000000009</v>
      </c>
      <c r="N152" s="11">
        <v>48548.400000000009</v>
      </c>
      <c r="O152" s="11">
        <v>20024</v>
      </c>
    </row>
    <row r="153" spans="1:15">
      <c r="A153" s="35"/>
      <c r="B153" s="36"/>
      <c r="C153" s="42" t="s">
        <v>33</v>
      </c>
      <c r="D153" s="11">
        <f t="shared" si="88"/>
        <v>1059</v>
      </c>
      <c r="E153" s="25">
        <v>882.5</v>
      </c>
      <c r="F153" s="25">
        <v>176.5</v>
      </c>
      <c r="G153" s="11">
        <f t="shared" si="89"/>
        <v>1449</v>
      </c>
      <c r="H153" s="11">
        <v>1212.5</v>
      </c>
      <c r="I153" s="11">
        <v>236.5</v>
      </c>
      <c r="J153" s="11">
        <f t="shared" si="90"/>
        <v>1716</v>
      </c>
      <c r="K153" s="11">
        <v>1435</v>
      </c>
      <c r="L153" s="11">
        <v>281</v>
      </c>
      <c r="M153" s="11">
        <f t="shared" si="91"/>
        <v>2647.7000000000003</v>
      </c>
      <c r="N153" s="11">
        <v>2206.4</v>
      </c>
      <c r="O153" s="11">
        <v>441.3</v>
      </c>
    </row>
    <row r="154" spans="1:15">
      <c r="A154" s="35"/>
      <c r="B154" s="36"/>
      <c r="C154" s="42" t="s">
        <v>34</v>
      </c>
      <c r="D154" s="11">
        <f t="shared" si="88"/>
        <v>25.4</v>
      </c>
      <c r="E154" s="25">
        <v>21.2</v>
      </c>
      <c r="F154" s="25">
        <v>4.2</v>
      </c>
      <c r="G154" s="11">
        <f t="shared" si="89"/>
        <v>50.8</v>
      </c>
      <c r="H154" s="11">
        <v>42.4</v>
      </c>
      <c r="I154" s="11">
        <v>8.4</v>
      </c>
      <c r="J154" s="11">
        <f t="shared" si="90"/>
        <v>76.199999999999989</v>
      </c>
      <c r="K154" s="11">
        <v>63.599999999999994</v>
      </c>
      <c r="L154" s="11">
        <v>12.600000000000001</v>
      </c>
      <c r="M154" s="11">
        <f t="shared" si="91"/>
        <v>101.6</v>
      </c>
      <c r="N154" s="11">
        <v>84.8</v>
      </c>
      <c r="O154" s="11">
        <v>16.8</v>
      </c>
    </row>
    <row r="155" spans="1:15">
      <c r="A155" s="35"/>
      <c r="B155" s="36"/>
      <c r="C155" s="42" t="s">
        <v>15</v>
      </c>
      <c r="D155" s="11">
        <f t="shared" si="88"/>
        <v>205.10000000000002</v>
      </c>
      <c r="E155" s="25">
        <v>170.9</v>
      </c>
      <c r="F155" s="25">
        <v>34.200000000000003</v>
      </c>
      <c r="G155" s="11">
        <f t="shared" si="89"/>
        <v>410.20000000000005</v>
      </c>
      <c r="H155" s="11">
        <v>341.8</v>
      </c>
      <c r="I155" s="11">
        <v>68.400000000000006</v>
      </c>
      <c r="J155" s="11">
        <f t="shared" si="90"/>
        <v>615.30000000000007</v>
      </c>
      <c r="K155" s="11">
        <v>512.70000000000005</v>
      </c>
      <c r="L155" s="11">
        <v>102.60000000000001</v>
      </c>
      <c r="M155" s="11">
        <f t="shared" si="91"/>
        <v>820.40000000000009</v>
      </c>
      <c r="N155" s="11">
        <v>683.6</v>
      </c>
      <c r="O155" s="11">
        <v>136.80000000000001</v>
      </c>
    </row>
    <row r="156" spans="1:15">
      <c r="A156" s="35"/>
      <c r="B156" s="36"/>
      <c r="C156" s="42" t="s">
        <v>16</v>
      </c>
      <c r="D156" s="11">
        <f t="shared" si="88"/>
        <v>240</v>
      </c>
      <c r="E156" s="25">
        <v>240</v>
      </c>
      <c r="F156" s="25"/>
      <c r="G156" s="11">
        <f t="shared" si="89"/>
        <v>1909.1</v>
      </c>
      <c r="H156" s="11">
        <v>1909.1</v>
      </c>
      <c r="I156" s="11">
        <v>0</v>
      </c>
      <c r="J156" s="11">
        <f t="shared" si="90"/>
        <v>1909.1</v>
      </c>
      <c r="K156" s="11">
        <v>1909.1</v>
      </c>
      <c r="L156" s="11">
        <v>0</v>
      </c>
      <c r="M156" s="11">
        <f t="shared" si="91"/>
        <v>1909.1</v>
      </c>
      <c r="N156" s="11">
        <v>1909.1</v>
      </c>
      <c r="O156" s="11">
        <v>0</v>
      </c>
    </row>
    <row r="157" spans="1:15">
      <c r="A157" s="35"/>
      <c r="B157" s="36"/>
      <c r="C157" s="42" t="s">
        <v>17</v>
      </c>
      <c r="D157" s="11">
        <f t="shared" si="88"/>
        <v>950</v>
      </c>
      <c r="E157" s="25">
        <v>836</v>
      </c>
      <c r="F157" s="25">
        <v>114</v>
      </c>
      <c r="G157" s="11">
        <f t="shared" si="89"/>
        <v>1900</v>
      </c>
      <c r="H157" s="11">
        <v>1672</v>
      </c>
      <c r="I157" s="11">
        <v>228</v>
      </c>
      <c r="J157" s="11">
        <f t="shared" si="90"/>
        <v>2850</v>
      </c>
      <c r="K157" s="11">
        <v>2508</v>
      </c>
      <c r="L157" s="11">
        <v>342</v>
      </c>
      <c r="M157" s="11">
        <f t="shared" si="91"/>
        <v>3800</v>
      </c>
      <c r="N157" s="11">
        <v>3344</v>
      </c>
      <c r="O157" s="11">
        <v>456</v>
      </c>
    </row>
    <row r="158" spans="1:15">
      <c r="A158" s="35"/>
      <c r="B158" s="36"/>
      <c r="C158" s="42" t="s">
        <v>35</v>
      </c>
      <c r="D158" s="11">
        <f t="shared" si="88"/>
        <v>768</v>
      </c>
      <c r="E158" s="25">
        <v>693</v>
      </c>
      <c r="F158" s="25">
        <v>75</v>
      </c>
      <c r="G158" s="11">
        <f t="shared" si="89"/>
        <v>1536</v>
      </c>
      <c r="H158" s="11">
        <v>1386</v>
      </c>
      <c r="I158" s="11">
        <v>150</v>
      </c>
      <c r="J158" s="11">
        <f t="shared" si="90"/>
        <v>2304</v>
      </c>
      <c r="K158" s="11">
        <v>2079</v>
      </c>
      <c r="L158" s="11">
        <v>225</v>
      </c>
      <c r="M158" s="11">
        <f t="shared" si="91"/>
        <v>3072</v>
      </c>
      <c r="N158" s="11">
        <v>2772</v>
      </c>
      <c r="O158" s="11">
        <v>300</v>
      </c>
    </row>
    <row r="159" spans="1:15">
      <c r="A159" s="35"/>
      <c r="B159" s="36"/>
      <c r="C159" s="42" t="s">
        <v>36</v>
      </c>
      <c r="D159" s="11">
        <f t="shared" si="88"/>
        <v>337.5</v>
      </c>
      <c r="E159" s="25">
        <v>281.3</v>
      </c>
      <c r="F159" s="25">
        <v>56.2</v>
      </c>
      <c r="G159" s="11">
        <f t="shared" si="89"/>
        <v>675</v>
      </c>
      <c r="H159" s="11">
        <v>562.6</v>
      </c>
      <c r="I159" s="11">
        <v>112.4</v>
      </c>
      <c r="J159" s="11">
        <f t="shared" si="90"/>
        <v>1012.5000000000001</v>
      </c>
      <c r="K159" s="11">
        <v>843.90000000000009</v>
      </c>
      <c r="L159" s="11">
        <v>168.60000000000002</v>
      </c>
      <c r="M159" s="11">
        <f t="shared" si="91"/>
        <v>1350</v>
      </c>
      <c r="N159" s="11">
        <v>1125.2</v>
      </c>
      <c r="O159" s="11">
        <v>224.8</v>
      </c>
    </row>
    <row r="160" spans="1:15" ht="32.25" customHeight="1">
      <c r="A160" s="35"/>
      <c r="B160" s="36"/>
      <c r="C160" s="42" t="s">
        <v>19</v>
      </c>
      <c r="D160" s="11">
        <f t="shared" si="88"/>
        <v>230</v>
      </c>
      <c r="E160" s="25">
        <v>191.7</v>
      </c>
      <c r="F160" s="25">
        <v>38.299999999999997</v>
      </c>
      <c r="G160" s="11">
        <f t="shared" si="89"/>
        <v>460</v>
      </c>
      <c r="H160" s="11">
        <v>383.4</v>
      </c>
      <c r="I160" s="11">
        <v>76.599999999999994</v>
      </c>
      <c r="J160" s="11">
        <f t="shared" si="90"/>
        <v>689.99999999999989</v>
      </c>
      <c r="K160" s="11">
        <v>575.09999999999991</v>
      </c>
      <c r="L160" s="11">
        <v>114.89999999999999</v>
      </c>
      <c r="M160" s="11">
        <f t="shared" si="91"/>
        <v>920</v>
      </c>
      <c r="N160" s="11">
        <v>766.8</v>
      </c>
      <c r="O160" s="11">
        <v>153.19999999999999</v>
      </c>
    </row>
    <row r="161" spans="1:15">
      <c r="A161" s="35"/>
      <c r="B161" s="36"/>
      <c r="C161" s="42" t="s">
        <v>20</v>
      </c>
      <c r="D161" s="11">
        <f t="shared" si="88"/>
        <v>77.5</v>
      </c>
      <c r="E161" s="25">
        <v>64.599999999999994</v>
      </c>
      <c r="F161" s="25">
        <v>12.9</v>
      </c>
      <c r="G161" s="11">
        <f t="shared" si="89"/>
        <v>155</v>
      </c>
      <c r="H161" s="11">
        <v>129.19999999999999</v>
      </c>
      <c r="I161" s="11">
        <v>25.8</v>
      </c>
      <c r="J161" s="11">
        <f t="shared" si="90"/>
        <v>232.5</v>
      </c>
      <c r="K161" s="11">
        <v>193.79999999999998</v>
      </c>
      <c r="L161" s="11">
        <v>38.700000000000003</v>
      </c>
      <c r="M161" s="11">
        <f t="shared" si="91"/>
        <v>310</v>
      </c>
      <c r="N161" s="11">
        <v>258.39999999999998</v>
      </c>
      <c r="O161" s="11">
        <v>51.6</v>
      </c>
    </row>
    <row r="162" spans="1:15">
      <c r="A162" s="35"/>
      <c r="B162" s="36"/>
      <c r="C162" s="42" t="s">
        <v>22</v>
      </c>
      <c r="D162" s="11">
        <f t="shared" si="88"/>
        <v>90</v>
      </c>
      <c r="E162" s="25">
        <v>75</v>
      </c>
      <c r="F162" s="25">
        <v>15</v>
      </c>
      <c r="G162" s="11">
        <f t="shared" si="89"/>
        <v>180</v>
      </c>
      <c r="H162" s="11">
        <v>150</v>
      </c>
      <c r="I162" s="11">
        <v>30</v>
      </c>
      <c r="J162" s="11">
        <f t="shared" si="90"/>
        <v>270</v>
      </c>
      <c r="K162" s="11">
        <v>225</v>
      </c>
      <c r="L162" s="11">
        <v>45</v>
      </c>
      <c r="M162" s="11">
        <f t="shared" si="91"/>
        <v>360</v>
      </c>
      <c r="N162" s="11">
        <v>300</v>
      </c>
      <c r="O162" s="11">
        <v>60</v>
      </c>
    </row>
    <row r="163" spans="1:15" ht="32.25" customHeight="1">
      <c r="A163" s="35"/>
      <c r="B163" s="36"/>
      <c r="C163" s="42" t="s">
        <v>38</v>
      </c>
      <c r="D163" s="11">
        <f t="shared" si="88"/>
        <v>248.5</v>
      </c>
      <c r="E163" s="25">
        <v>207.1</v>
      </c>
      <c r="F163" s="25">
        <v>41.4</v>
      </c>
      <c r="G163" s="11">
        <f t="shared" si="89"/>
        <v>497</v>
      </c>
      <c r="H163" s="11">
        <v>414.2</v>
      </c>
      <c r="I163" s="11">
        <v>82.8</v>
      </c>
      <c r="J163" s="11">
        <f t="shared" si="90"/>
        <v>745.5</v>
      </c>
      <c r="K163" s="11">
        <v>621.29999999999995</v>
      </c>
      <c r="L163" s="11">
        <v>124.19999999999999</v>
      </c>
      <c r="M163" s="11">
        <f t="shared" si="91"/>
        <v>994</v>
      </c>
      <c r="N163" s="11">
        <v>828.4</v>
      </c>
      <c r="O163" s="11">
        <v>165.6</v>
      </c>
    </row>
    <row r="164" spans="1:15" ht="30" customHeight="1">
      <c r="A164" s="35"/>
      <c r="B164" s="36"/>
      <c r="C164" s="42" t="s">
        <v>23</v>
      </c>
      <c r="D164" s="11">
        <f t="shared" si="88"/>
        <v>99.2</v>
      </c>
      <c r="E164" s="25">
        <v>82.7</v>
      </c>
      <c r="F164" s="25">
        <v>16.5</v>
      </c>
      <c r="G164" s="11">
        <f t="shared" si="89"/>
        <v>198.4</v>
      </c>
      <c r="H164" s="11">
        <v>165.4</v>
      </c>
      <c r="I164" s="11">
        <v>33</v>
      </c>
      <c r="J164" s="11">
        <f t="shared" si="90"/>
        <v>297.60000000000002</v>
      </c>
      <c r="K164" s="11">
        <v>248.10000000000002</v>
      </c>
      <c r="L164" s="11">
        <v>49.5</v>
      </c>
      <c r="M164" s="11">
        <f t="shared" si="91"/>
        <v>396.8</v>
      </c>
      <c r="N164" s="11">
        <v>330.8</v>
      </c>
      <c r="O164" s="11">
        <v>66</v>
      </c>
    </row>
    <row r="165" spans="1:15">
      <c r="A165" s="35"/>
      <c r="B165" s="36"/>
      <c r="C165" s="42" t="s">
        <v>24</v>
      </c>
      <c r="D165" s="11">
        <f t="shared" si="88"/>
        <v>401.5</v>
      </c>
      <c r="E165" s="25">
        <v>334.6</v>
      </c>
      <c r="F165" s="25">
        <v>66.900000000000006</v>
      </c>
      <c r="G165" s="11">
        <f t="shared" si="89"/>
        <v>803</v>
      </c>
      <c r="H165" s="11">
        <v>669.2</v>
      </c>
      <c r="I165" s="11">
        <v>133.80000000000001</v>
      </c>
      <c r="J165" s="11">
        <f t="shared" si="90"/>
        <v>1204.5</v>
      </c>
      <c r="K165" s="11">
        <v>1003.8000000000001</v>
      </c>
      <c r="L165" s="11">
        <v>200.70000000000002</v>
      </c>
      <c r="M165" s="11">
        <f t="shared" si="91"/>
        <v>1606</v>
      </c>
      <c r="N165" s="11">
        <v>1338.4</v>
      </c>
      <c r="O165" s="11">
        <v>267.60000000000002</v>
      </c>
    </row>
    <row r="166" spans="1:15">
      <c r="A166" s="35"/>
      <c r="B166" s="36"/>
      <c r="C166" s="42" t="s">
        <v>25</v>
      </c>
      <c r="D166" s="11">
        <f t="shared" si="88"/>
        <v>5354.8</v>
      </c>
      <c r="E166" s="25">
        <v>4462.3</v>
      </c>
      <c r="F166" s="25">
        <v>892.5</v>
      </c>
      <c r="G166" s="11">
        <f t="shared" si="89"/>
        <v>5384.8</v>
      </c>
      <c r="H166" s="11">
        <v>4487.3</v>
      </c>
      <c r="I166" s="11">
        <v>897.5</v>
      </c>
      <c r="J166" s="11">
        <f t="shared" si="90"/>
        <v>5414.8</v>
      </c>
      <c r="K166" s="11">
        <v>4512.3</v>
      </c>
      <c r="L166" s="11">
        <v>902.5</v>
      </c>
      <c r="M166" s="11">
        <f t="shared" si="91"/>
        <v>5444.8</v>
      </c>
      <c r="N166" s="11">
        <v>4537.3</v>
      </c>
      <c r="O166" s="11">
        <v>907.5</v>
      </c>
    </row>
    <row r="167" spans="1:15" ht="20.25" customHeight="1">
      <c r="A167" s="35"/>
      <c r="B167" s="36"/>
      <c r="C167" s="42" t="s">
        <v>39</v>
      </c>
      <c r="D167" s="11">
        <f t="shared" si="88"/>
        <v>60</v>
      </c>
      <c r="E167" s="25">
        <v>50</v>
      </c>
      <c r="F167" s="25">
        <v>10</v>
      </c>
      <c r="G167" s="11">
        <f t="shared" si="89"/>
        <v>120</v>
      </c>
      <c r="H167" s="11">
        <v>100</v>
      </c>
      <c r="I167" s="11">
        <v>20</v>
      </c>
      <c r="J167" s="11">
        <f t="shared" si="90"/>
        <v>180</v>
      </c>
      <c r="K167" s="11">
        <v>150</v>
      </c>
      <c r="L167" s="11">
        <v>30</v>
      </c>
      <c r="M167" s="11">
        <f t="shared" si="91"/>
        <v>240</v>
      </c>
      <c r="N167" s="11">
        <v>200</v>
      </c>
      <c r="O167" s="11">
        <v>40</v>
      </c>
    </row>
    <row r="168" spans="1:15" ht="45.75" customHeight="1">
      <c r="A168" s="35"/>
      <c r="B168" s="36"/>
      <c r="C168" s="40" t="s">
        <v>40</v>
      </c>
      <c r="D168" s="11">
        <f t="shared" si="88"/>
        <v>18</v>
      </c>
      <c r="E168" s="25">
        <v>0</v>
      </c>
      <c r="F168" s="25">
        <v>18</v>
      </c>
      <c r="G168" s="11">
        <f t="shared" si="89"/>
        <v>36</v>
      </c>
      <c r="H168" s="11">
        <v>0</v>
      </c>
      <c r="I168" s="11">
        <v>36</v>
      </c>
      <c r="J168" s="11">
        <f t="shared" si="90"/>
        <v>54</v>
      </c>
      <c r="K168" s="11">
        <v>0</v>
      </c>
      <c r="L168" s="11">
        <v>54</v>
      </c>
      <c r="M168" s="11">
        <f t="shared" si="91"/>
        <v>72</v>
      </c>
      <c r="N168" s="11">
        <v>0</v>
      </c>
      <c r="O168" s="11">
        <v>72</v>
      </c>
    </row>
    <row r="169" spans="1:15" ht="24.75" customHeight="1">
      <c r="A169" s="35"/>
      <c r="B169" s="36"/>
      <c r="C169" s="40" t="s">
        <v>26</v>
      </c>
      <c r="D169" s="11">
        <f t="shared" si="88"/>
        <v>1216</v>
      </c>
      <c r="E169" s="25">
        <v>1013.3</v>
      </c>
      <c r="F169" s="25">
        <v>202.7</v>
      </c>
      <c r="G169" s="11">
        <f t="shared" si="89"/>
        <v>2432</v>
      </c>
      <c r="H169" s="11">
        <v>2026.6</v>
      </c>
      <c r="I169" s="11">
        <v>405.4</v>
      </c>
      <c r="J169" s="11">
        <f t="shared" si="90"/>
        <v>3647.9999999999995</v>
      </c>
      <c r="K169" s="11">
        <v>3039.8999999999996</v>
      </c>
      <c r="L169" s="11">
        <v>608.09999999999991</v>
      </c>
      <c r="M169" s="11">
        <f t="shared" si="91"/>
        <v>4864</v>
      </c>
      <c r="N169" s="11">
        <v>4053.2</v>
      </c>
      <c r="O169" s="11">
        <v>810.8</v>
      </c>
    </row>
    <row r="170" spans="1:15" ht="72" customHeight="1">
      <c r="A170" s="35"/>
      <c r="B170" s="6">
        <v>12001</v>
      </c>
      <c r="C170" s="39" t="s">
        <v>59</v>
      </c>
      <c r="D170" s="8">
        <f t="shared" ref="D170:O170" si="92">D174</f>
        <v>636000</v>
      </c>
      <c r="E170" s="8">
        <f t="shared" si="92"/>
        <v>530000</v>
      </c>
      <c r="F170" s="8">
        <f t="shared" si="92"/>
        <v>106000</v>
      </c>
      <c r="G170" s="8">
        <f t="shared" si="92"/>
        <v>2955501.6</v>
      </c>
      <c r="H170" s="8">
        <f t="shared" si="92"/>
        <v>2462918</v>
      </c>
      <c r="I170" s="8">
        <f t="shared" si="92"/>
        <v>492583.6</v>
      </c>
      <c r="J170" s="8">
        <f t="shared" si="92"/>
        <v>6597001.5999999996</v>
      </c>
      <c r="K170" s="8">
        <f t="shared" si="92"/>
        <v>5497501</v>
      </c>
      <c r="L170" s="8">
        <f t="shared" si="92"/>
        <v>1099500.6000000001</v>
      </c>
      <c r="M170" s="8">
        <f t="shared" si="92"/>
        <v>9436325.2000000011</v>
      </c>
      <c r="N170" s="8">
        <f t="shared" si="92"/>
        <v>7842824.5</v>
      </c>
      <c r="O170" s="8">
        <f t="shared" si="92"/>
        <v>1593500.7</v>
      </c>
    </row>
    <row r="171" spans="1:15">
      <c r="A171" s="35"/>
      <c r="B171" s="36"/>
      <c r="C171" s="40" t="s">
        <v>10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ht="22.5" customHeight="1">
      <c r="A172" s="35"/>
      <c r="B172" s="36"/>
      <c r="C172" s="41" t="s">
        <v>31</v>
      </c>
      <c r="D172" s="10">
        <f t="shared" ref="D172:O172" si="93">D170</f>
        <v>636000</v>
      </c>
      <c r="E172" s="10">
        <f t="shared" si="93"/>
        <v>530000</v>
      </c>
      <c r="F172" s="10">
        <f t="shared" si="93"/>
        <v>106000</v>
      </c>
      <c r="G172" s="10">
        <f t="shared" si="93"/>
        <v>2955501.6</v>
      </c>
      <c r="H172" s="10">
        <f t="shared" si="93"/>
        <v>2462918</v>
      </c>
      <c r="I172" s="10">
        <f t="shared" si="93"/>
        <v>492583.6</v>
      </c>
      <c r="J172" s="10">
        <f t="shared" si="93"/>
        <v>6597001.5999999996</v>
      </c>
      <c r="K172" s="10">
        <f t="shared" si="93"/>
        <v>5497501</v>
      </c>
      <c r="L172" s="10">
        <f t="shared" si="93"/>
        <v>1099500.6000000001</v>
      </c>
      <c r="M172" s="10">
        <f t="shared" si="93"/>
        <v>9436325.2000000011</v>
      </c>
      <c r="N172" s="10">
        <f t="shared" si="93"/>
        <v>7842824.5</v>
      </c>
      <c r="O172" s="10">
        <f t="shared" si="93"/>
        <v>1593500.7</v>
      </c>
    </row>
    <row r="173" spans="1:15" ht="35.25" customHeight="1">
      <c r="A173" s="35"/>
      <c r="B173" s="36"/>
      <c r="C173" s="40" t="s">
        <v>12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ht="23.25" customHeight="1">
      <c r="A174" s="35"/>
      <c r="B174" s="36"/>
      <c r="C174" s="40" t="s">
        <v>27</v>
      </c>
      <c r="D174" s="11">
        <f t="shared" ref="D174:O174" si="94">D175+D176</f>
        <v>636000</v>
      </c>
      <c r="E174" s="11">
        <f t="shared" si="94"/>
        <v>530000</v>
      </c>
      <c r="F174" s="11">
        <f t="shared" si="94"/>
        <v>106000</v>
      </c>
      <c r="G174" s="11">
        <f t="shared" si="94"/>
        <v>2955501.6</v>
      </c>
      <c r="H174" s="11">
        <f t="shared" si="94"/>
        <v>2462918</v>
      </c>
      <c r="I174" s="11">
        <f t="shared" si="94"/>
        <v>492583.6</v>
      </c>
      <c r="J174" s="11">
        <f t="shared" si="94"/>
        <v>6597001.5999999996</v>
      </c>
      <c r="K174" s="11">
        <f t="shared" si="94"/>
        <v>5497501</v>
      </c>
      <c r="L174" s="11">
        <f t="shared" si="94"/>
        <v>1099500.6000000001</v>
      </c>
      <c r="M174" s="11">
        <f t="shared" si="94"/>
        <v>9436325.2000000011</v>
      </c>
      <c r="N174" s="11">
        <f t="shared" si="94"/>
        <v>7842824.5</v>
      </c>
      <c r="O174" s="11">
        <f t="shared" si="94"/>
        <v>1593500.7</v>
      </c>
    </row>
    <row r="175" spans="1:15" ht="24" customHeight="1">
      <c r="A175" s="35"/>
      <c r="B175" s="36"/>
      <c r="C175" s="42" t="s">
        <v>41</v>
      </c>
      <c r="D175" s="11">
        <f t="shared" ref="D175:D176" si="95">E175+F175</f>
        <v>546000</v>
      </c>
      <c r="E175" s="11">
        <v>455000</v>
      </c>
      <c r="F175" s="11">
        <v>91000</v>
      </c>
      <c r="G175" s="11">
        <f t="shared" ref="G175:G176" si="96">H175+I175</f>
        <v>2811000</v>
      </c>
      <c r="H175" s="11">
        <v>2342500</v>
      </c>
      <c r="I175" s="11">
        <v>468500</v>
      </c>
      <c r="J175" s="11">
        <f t="shared" ref="J175:J176" si="97">K175+L175</f>
        <v>6346000</v>
      </c>
      <c r="K175" s="11">
        <v>5288333</v>
      </c>
      <c r="L175" s="11">
        <v>1057667</v>
      </c>
      <c r="M175" s="11">
        <f t="shared" ref="M175:M176" si="98">N175+O175</f>
        <v>9061247.4000000004</v>
      </c>
      <c r="N175" s="11">
        <v>7530259.7000000002</v>
      </c>
      <c r="O175" s="11">
        <v>1530987.7</v>
      </c>
    </row>
    <row r="176" spans="1:15" ht="26.25" customHeight="1">
      <c r="A176" s="35"/>
      <c r="B176" s="36"/>
      <c r="C176" s="42" t="s">
        <v>43</v>
      </c>
      <c r="D176" s="11">
        <f t="shared" si="95"/>
        <v>90000</v>
      </c>
      <c r="E176" s="11">
        <v>75000</v>
      </c>
      <c r="F176" s="11">
        <v>15000</v>
      </c>
      <c r="G176" s="11">
        <f t="shared" si="96"/>
        <v>144501.6</v>
      </c>
      <c r="H176" s="11">
        <v>120418</v>
      </c>
      <c r="I176" s="11">
        <v>24083.599999999999</v>
      </c>
      <c r="J176" s="11">
        <f t="shared" si="97"/>
        <v>251001.60000000001</v>
      </c>
      <c r="K176" s="11">
        <v>209168</v>
      </c>
      <c r="L176" s="11">
        <v>41833.599999999999</v>
      </c>
      <c r="M176" s="11">
        <f t="shared" si="98"/>
        <v>375077.8</v>
      </c>
      <c r="N176" s="11">
        <v>312564.8</v>
      </c>
      <c r="O176" s="11">
        <v>62513</v>
      </c>
    </row>
    <row r="177" spans="1:15" s="4" customFormat="1" ht="36" customHeight="1">
      <c r="A177" s="32"/>
      <c r="B177" s="33"/>
      <c r="C177" s="38" t="s">
        <v>60</v>
      </c>
      <c r="D177" s="8">
        <f>D178</f>
        <v>208341.7</v>
      </c>
      <c r="E177" s="8">
        <f>E178</f>
        <v>114673.29999999999</v>
      </c>
      <c r="F177" s="8">
        <f>F178</f>
        <v>93668.400000000009</v>
      </c>
      <c r="G177" s="8">
        <f>H177+I177</f>
        <v>780730.2</v>
      </c>
      <c r="H177" s="8">
        <f>H178</f>
        <v>572584.1</v>
      </c>
      <c r="I177" s="8">
        <f>I178</f>
        <v>208146.09999999998</v>
      </c>
      <c r="J177" s="8">
        <f>K177+L177</f>
        <v>958726.8</v>
      </c>
      <c r="K177" s="8">
        <f>K178</f>
        <v>714981.4</v>
      </c>
      <c r="L177" s="8">
        <f>L178</f>
        <v>243745.4</v>
      </c>
      <c r="M177" s="8">
        <f>N177+O177</f>
        <v>1084522</v>
      </c>
      <c r="N177" s="8">
        <f>N178</f>
        <v>815617.60000000009</v>
      </c>
      <c r="O177" s="8">
        <f>O178</f>
        <v>268904.40000000002</v>
      </c>
    </row>
    <row r="178" spans="1:15" ht="35.25" customHeight="1">
      <c r="A178" s="6">
        <v>1053</v>
      </c>
      <c r="B178" s="33"/>
      <c r="C178" s="39" t="s">
        <v>61</v>
      </c>
      <c r="D178" s="8">
        <f t="shared" ref="D178:O178" si="99">D180+D200</f>
        <v>208341.7</v>
      </c>
      <c r="E178" s="8">
        <f t="shared" si="99"/>
        <v>114673.29999999999</v>
      </c>
      <c r="F178" s="8">
        <f t="shared" si="99"/>
        <v>93668.400000000009</v>
      </c>
      <c r="G178" s="8">
        <f t="shared" si="99"/>
        <v>780730.2</v>
      </c>
      <c r="H178" s="8">
        <f t="shared" si="99"/>
        <v>572584.1</v>
      </c>
      <c r="I178" s="8">
        <f t="shared" si="99"/>
        <v>208146.09999999998</v>
      </c>
      <c r="J178" s="8">
        <f t="shared" si="99"/>
        <v>958726.8</v>
      </c>
      <c r="K178" s="8">
        <f t="shared" si="99"/>
        <v>714981.4</v>
      </c>
      <c r="L178" s="8">
        <f t="shared" si="99"/>
        <v>243745.4</v>
      </c>
      <c r="M178" s="8">
        <f t="shared" si="99"/>
        <v>1084522</v>
      </c>
      <c r="N178" s="8">
        <f t="shared" si="99"/>
        <v>815617.60000000009</v>
      </c>
      <c r="O178" s="8">
        <f t="shared" si="99"/>
        <v>268904.40000000002</v>
      </c>
    </row>
    <row r="179" spans="1:15">
      <c r="A179" s="35"/>
      <c r="B179" s="36"/>
      <c r="C179" s="40" t="s">
        <v>9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ht="60" customHeight="1">
      <c r="A180" s="35"/>
      <c r="B180" s="6">
        <v>11001</v>
      </c>
      <c r="C180" s="39" t="s">
        <v>62</v>
      </c>
      <c r="D180" s="8">
        <f>E180+F180</f>
        <v>61067.7</v>
      </c>
      <c r="E180" s="8">
        <f>E184</f>
        <v>48854.1</v>
      </c>
      <c r="F180" s="8">
        <f>F184</f>
        <v>12213.6</v>
      </c>
      <c r="G180" s="8">
        <f>H180+I180</f>
        <v>99571.199999999997</v>
      </c>
      <c r="H180" s="8">
        <f>H184</f>
        <v>79656.899999999994</v>
      </c>
      <c r="I180" s="8">
        <f>I184</f>
        <v>19914.3</v>
      </c>
      <c r="J180" s="8">
        <f>K180+L180</f>
        <v>152796.80000000002</v>
      </c>
      <c r="K180" s="8">
        <f>K184</f>
        <v>122237.40000000001</v>
      </c>
      <c r="L180" s="8">
        <f>L184</f>
        <v>30559.4</v>
      </c>
      <c r="M180" s="8">
        <f>N180+O180</f>
        <v>197041.00000000006</v>
      </c>
      <c r="N180" s="8">
        <f>N184</f>
        <v>157632.80000000005</v>
      </c>
      <c r="O180" s="8">
        <f>O184</f>
        <v>39408.200000000004</v>
      </c>
    </row>
    <row r="181" spans="1:15">
      <c r="A181" s="35"/>
      <c r="B181" s="36"/>
      <c r="C181" s="40" t="s">
        <v>10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ht="25.5" customHeight="1">
      <c r="A182" s="35"/>
      <c r="B182" s="36"/>
      <c r="C182" s="41" t="s">
        <v>63</v>
      </c>
      <c r="D182" s="10">
        <f>E182+F182</f>
        <v>61067.7</v>
      </c>
      <c r="E182" s="10">
        <f>E180</f>
        <v>48854.1</v>
      </c>
      <c r="F182" s="10">
        <f>F180</f>
        <v>12213.6</v>
      </c>
      <c r="G182" s="10">
        <f>H182+I182</f>
        <v>99571.199999999997</v>
      </c>
      <c r="H182" s="10">
        <f>H180</f>
        <v>79656.899999999994</v>
      </c>
      <c r="I182" s="10">
        <f>I180</f>
        <v>19914.3</v>
      </c>
      <c r="J182" s="10">
        <f>K182+L182</f>
        <v>152796.80000000002</v>
      </c>
      <c r="K182" s="10">
        <f>K180</f>
        <v>122237.40000000001</v>
      </c>
      <c r="L182" s="10">
        <f>L180</f>
        <v>30559.4</v>
      </c>
      <c r="M182" s="10">
        <f>N182+O182</f>
        <v>197041.00000000006</v>
      </c>
      <c r="N182" s="10">
        <f>N180</f>
        <v>157632.80000000005</v>
      </c>
      <c r="O182" s="10">
        <f>O180</f>
        <v>39408.200000000004</v>
      </c>
    </row>
    <row r="183" spans="1:15" ht="35.25" customHeight="1">
      <c r="A183" s="35"/>
      <c r="B183" s="36"/>
      <c r="C183" s="40" t="s">
        <v>12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>
      <c r="A184" s="35"/>
      <c r="B184" s="36"/>
      <c r="C184" s="40" t="s">
        <v>13</v>
      </c>
      <c r="D184" s="11">
        <f>E184+F184</f>
        <v>61067.7</v>
      </c>
      <c r="E184" s="11">
        <f>SUM(E185:E199)</f>
        <v>48854.1</v>
      </c>
      <c r="F184" s="11">
        <f>SUM(F185:F199)</f>
        <v>12213.6</v>
      </c>
      <c r="G184" s="11">
        <f>H184+I184</f>
        <v>99571.199999999997</v>
      </c>
      <c r="H184" s="11">
        <f>SUM(H185:H199)</f>
        <v>79656.899999999994</v>
      </c>
      <c r="I184" s="11">
        <f>SUM(I185:I199)</f>
        <v>19914.3</v>
      </c>
      <c r="J184" s="11">
        <f>K184+L184</f>
        <v>152796.80000000002</v>
      </c>
      <c r="K184" s="11">
        <f>SUM(K185:K199)</f>
        <v>122237.40000000001</v>
      </c>
      <c r="L184" s="11">
        <f>SUM(L185:L199)</f>
        <v>30559.4</v>
      </c>
      <c r="M184" s="11">
        <f>N184+O184</f>
        <v>197041.00000000006</v>
      </c>
      <c r="N184" s="11">
        <f>SUM(N185:N199)</f>
        <v>157632.80000000005</v>
      </c>
      <c r="O184" s="11">
        <f>SUM(O185:O199)</f>
        <v>39408.200000000004</v>
      </c>
    </row>
    <row r="185" spans="1:15">
      <c r="A185" s="35"/>
      <c r="B185" s="36"/>
      <c r="C185" s="42" t="s">
        <v>14</v>
      </c>
      <c r="D185" s="11">
        <f t="shared" ref="D185:D199" si="100">E185+F185</f>
        <v>16736.400000000001</v>
      </c>
      <c r="E185" s="11">
        <v>13389.1</v>
      </c>
      <c r="F185" s="11">
        <v>3347.3</v>
      </c>
      <c r="G185" s="11">
        <f t="shared" ref="G185:G199" si="101">H185+I185</f>
        <v>33472.800000000003</v>
      </c>
      <c r="H185" s="11">
        <v>26778.2</v>
      </c>
      <c r="I185" s="11">
        <v>6694.6</v>
      </c>
      <c r="J185" s="11">
        <f t="shared" ref="J185:J199" si="102">K185+L185</f>
        <v>50209.200000000004</v>
      </c>
      <c r="K185" s="11">
        <v>40167.300000000003</v>
      </c>
      <c r="L185" s="11">
        <v>10041.900000000001</v>
      </c>
      <c r="M185" s="11">
        <f t="shared" ref="M185:M199" si="103">N185+O185</f>
        <v>72524.3</v>
      </c>
      <c r="N185" s="11">
        <v>58019.4</v>
      </c>
      <c r="O185" s="11">
        <v>14504.900000000001</v>
      </c>
    </row>
    <row r="186" spans="1:15" ht="19.5" customHeight="1">
      <c r="A186" s="35"/>
      <c r="B186" s="36"/>
      <c r="C186" s="42" t="s">
        <v>33</v>
      </c>
      <c r="D186" s="11">
        <f t="shared" si="100"/>
        <v>518.5</v>
      </c>
      <c r="E186" s="11">
        <v>414.8</v>
      </c>
      <c r="F186" s="11">
        <v>103.7</v>
      </c>
      <c r="G186" s="11">
        <f t="shared" si="101"/>
        <v>1037</v>
      </c>
      <c r="H186" s="11">
        <v>829.6</v>
      </c>
      <c r="I186" s="11">
        <v>207.4</v>
      </c>
      <c r="J186" s="11">
        <f t="shared" si="102"/>
        <v>1555.5</v>
      </c>
      <c r="K186" s="11">
        <v>1244.4000000000001</v>
      </c>
      <c r="L186" s="11">
        <v>311.10000000000002</v>
      </c>
      <c r="M186" s="11">
        <f t="shared" si="103"/>
        <v>2074</v>
      </c>
      <c r="N186" s="11">
        <v>1659.2</v>
      </c>
      <c r="O186" s="11">
        <v>414.8</v>
      </c>
    </row>
    <row r="187" spans="1:15" ht="18.75" customHeight="1">
      <c r="A187" s="35"/>
      <c r="B187" s="36"/>
      <c r="C187" s="42" t="s">
        <v>34</v>
      </c>
      <c r="D187" s="11">
        <f t="shared" si="100"/>
        <v>265.8</v>
      </c>
      <c r="E187" s="11">
        <v>212.6</v>
      </c>
      <c r="F187" s="11">
        <v>53.2</v>
      </c>
      <c r="G187" s="11">
        <f t="shared" si="101"/>
        <v>531.6</v>
      </c>
      <c r="H187" s="11">
        <v>425.2</v>
      </c>
      <c r="I187" s="11">
        <v>106.4</v>
      </c>
      <c r="J187" s="11">
        <f t="shared" si="102"/>
        <v>797.4</v>
      </c>
      <c r="K187" s="11">
        <v>637.79999999999995</v>
      </c>
      <c r="L187" s="11">
        <v>159.60000000000002</v>
      </c>
      <c r="M187" s="11">
        <f t="shared" si="103"/>
        <v>1063.2</v>
      </c>
      <c r="N187" s="11">
        <v>850.4</v>
      </c>
      <c r="O187" s="11">
        <v>212.8</v>
      </c>
    </row>
    <row r="188" spans="1:15">
      <c r="A188" s="35"/>
      <c r="B188" s="36"/>
      <c r="C188" s="42" t="s">
        <v>15</v>
      </c>
      <c r="D188" s="11">
        <f t="shared" si="100"/>
        <v>774.8</v>
      </c>
      <c r="E188" s="11">
        <v>619.9</v>
      </c>
      <c r="F188" s="11">
        <v>154.9</v>
      </c>
      <c r="G188" s="11">
        <f t="shared" si="101"/>
        <v>1549.6</v>
      </c>
      <c r="H188" s="11">
        <v>1239.8</v>
      </c>
      <c r="I188" s="11">
        <v>309.8</v>
      </c>
      <c r="J188" s="11">
        <f t="shared" si="102"/>
        <v>2324.3999999999996</v>
      </c>
      <c r="K188" s="11">
        <v>1859.6999999999998</v>
      </c>
      <c r="L188" s="11">
        <v>464.70000000000005</v>
      </c>
      <c r="M188" s="11">
        <f t="shared" si="103"/>
        <v>3098.7999999999997</v>
      </c>
      <c r="N188" s="11">
        <v>2479.2999999999997</v>
      </c>
      <c r="O188" s="11">
        <v>619.5</v>
      </c>
    </row>
    <row r="189" spans="1:15" ht="20.25" customHeight="1">
      <c r="A189" s="35"/>
      <c r="B189" s="36"/>
      <c r="C189" s="42" t="s">
        <v>16</v>
      </c>
      <c r="D189" s="11">
        <f t="shared" si="100"/>
        <v>198</v>
      </c>
      <c r="E189" s="11">
        <v>158.4</v>
      </c>
      <c r="F189" s="11">
        <v>39.6</v>
      </c>
      <c r="G189" s="11">
        <f t="shared" si="101"/>
        <v>198</v>
      </c>
      <c r="H189" s="11">
        <v>158.4</v>
      </c>
      <c r="I189" s="11">
        <v>39.6</v>
      </c>
      <c r="J189" s="11">
        <f t="shared" si="102"/>
        <v>198</v>
      </c>
      <c r="K189" s="11">
        <v>158.4</v>
      </c>
      <c r="L189" s="11">
        <v>39.6</v>
      </c>
      <c r="M189" s="11">
        <f t="shared" si="103"/>
        <v>198</v>
      </c>
      <c r="N189" s="11">
        <v>158.4</v>
      </c>
      <c r="O189" s="11">
        <v>39.6</v>
      </c>
    </row>
    <row r="190" spans="1:15">
      <c r="A190" s="35"/>
      <c r="B190" s="36"/>
      <c r="C190" s="42" t="s">
        <v>64</v>
      </c>
      <c r="D190" s="11">
        <f t="shared" si="100"/>
        <v>372</v>
      </c>
      <c r="E190" s="11">
        <v>297.60000000000002</v>
      </c>
      <c r="F190" s="11">
        <v>74.400000000000006</v>
      </c>
      <c r="G190" s="11">
        <f t="shared" si="101"/>
        <v>744</v>
      </c>
      <c r="H190" s="11">
        <v>595.20000000000005</v>
      </c>
      <c r="I190" s="11">
        <v>148.80000000000001</v>
      </c>
      <c r="J190" s="11">
        <f t="shared" si="102"/>
        <v>1116</v>
      </c>
      <c r="K190" s="11">
        <v>892.80000000000007</v>
      </c>
      <c r="L190" s="11">
        <v>223.20000000000002</v>
      </c>
      <c r="M190" s="11">
        <f t="shared" si="103"/>
        <v>1488</v>
      </c>
      <c r="N190" s="11">
        <v>1190.4000000000001</v>
      </c>
      <c r="O190" s="11">
        <v>297.60000000000002</v>
      </c>
    </row>
    <row r="191" spans="1:15">
      <c r="A191" s="35"/>
      <c r="B191" s="36"/>
      <c r="C191" s="42" t="s">
        <v>17</v>
      </c>
      <c r="D191" s="11">
        <f t="shared" si="100"/>
        <v>513</v>
      </c>
      <c r="E191" s="11">
        <v>410.40000000000003</v>
      </c>
      <c r="F191" s="11">
        <v>102.60000000000001</v>
      </c>
      <c r="G191" s="11">
        <f t="shared" si="101"/>
        <v>1026</v>
      </c>
      <c r="H191" s="11">
        <v>820.80000000000007</v>
      </c>
      <c r="I191" s="11">
        <v>205.20000000000002</v>
      </c>
      <c r="J191" s="11">
        <f t="shared" si="102"/>
        <v>1539</v>
      </c>
      <c r="K191" s="11">
        <v>1231.2</v>
      </c>
      <c r="L191" s="11">
        <v>307.8</v>
      </c>
      <c r="M191" s="11">
        <f t="shared" si="103"/>
        <v>2052</v>
      </c>
      <c r="N191" s="11">
        <v>1641.6000000000001</v>
      </c>
      <c r="O191" s="11">
        <v>410.40000000000003</v>
      </c>
    </row>
    <row r="192" spans="1:15" ht="21.75" customHeight="1">
      <c r="A192" s="35"/>
      <c r="B192" s="36"/>
      <c r="C192" s="42" t="s">
        <v>35</v>
      </c>
      <c r="D192" s="11">
        <f t="shared" si="100"/>
        <v>3500</v>
      </c>
      <c r="E192" s="11">
        <v>2800</v>
      </c>
      <c r="F192" s="11">
        <v>700</v>
      </c>
      <c r="G192" s="11">
        <f t="shared" si="101"/>
        <v>3500</v>
      </c>
      <c r="H192" s="11">
        <v>2800</v>
      </c>
      <c r="I192" s="11">
        <v>700</v>
      </c>
      <c r="J192" s="11">
        <f t="shared" si="102"/>
        <v>3500</v>
      </c>
      <c r="K192" s="11">
        <v>2800</v>
      </c>
      <c r="L192" s="11">
        <v>700</v>
      </c>
      <c r="M192" s="11">
        <f t="shared" si="103"/>
        <v>3500</v>
      </c>
      <c r="N192" s="11">
        <v>2800</v>
      </c>
      <c r="O192" s="11">
        <v>700</v>
      </c>
    </row>
    <row r="193" spans="1:15" ht="21.75" customHeight="1">
      <c r="A193" s="35"/>
      <c r="B193" s="36"/>
      <c r="C193" s="42" t="s">
        <v>21</v>
      </c>
      <c r="D193" s="11">
        <f t="shared" si="100"/>
        <v>1504.1999999999998</v>
      </c>
      <c r="E193" s="11">
        <v>1203.3</v>
      </c>
      <c r="F193" s="11">
        <v>300.89999999999998</v>
      </c>
      <c r="G193" s="11">
        <f t="shared" si="101"/>
        <v>3008.3999999999996</v>
      </c>
      <c r="H193" s="11">
        <v>2406.6</v>
      </c>
      <c r="I193" s="11">
        <v>601.79999999999995</v>
      </c>
      <c r="J193" s="11">
        <f t="shared" si="102"/>
        <v>4512.5</v>
      </c>
      <c r="K193" s="11">
        <v>3609.8999999999996</v>
      </c>
      <c r="L193" s="11">
        <v>902.59999999999991</v>
      </c>
      <c r="M193" s="11">
        <f t="shared" si="103"/>
        <v>6517.9999999999991</v>
      </c>
      <c r="N193" s="11">
        <v>5214.2999999999993</v>
      </c>
      <c r="O193" s="11">
        <v>1303.6999999999998</v>
      </c>
    </row>
    <row r="194" spans="1:15">
      <c r="A194" s="35"/>
      <c r="B194" s="36"/>
      <c r="C194" s="42" t="s">
        <v>22</v>
      </c>
      <c r="D194" s="11">
        <f t="shared" si="100"/>
        <v>1000</v>
      </c>
      <c r="E194" s="11">
        <v>800</v>
      </c>
      <c r="F194" s="11">
        <v>200</v>
      </c>
      <c r="G194" s="11">
        <f t="shared" si="101"/>
        <v>1000</v>
      </c>
      <c r="H194" s="11">
        <v>800</v>
      </c>
      <c r="I194" s="11">
        <v>200</v>
      </c>
      <c r="J194" s="11">
        <f t="shared" si="102"/>
        <v>1000</v>
      </c>
      <c r="K194" s="11">
        <v>800</v>
      </c>
      <c r="L194" s="11">
        <v>200</v>
      </c>
      <c r="M194" s="11">
        <f t="shared" si="103"/>
        <v>1000</v>
      </c>
      <c r="N194" s="11">
        <v>800</v>
      </c>
      <c r="O194" s="11">
        <v>200</v>
      </c>
    </row>
    <row r="195" spans="1:15" ht="23.25" customHeight="1">
      <c r="A195" s="35"/>
      <c r="B195" s="36"/>
      <c r="C195" s="42" t="s">
        <v>65</v>
      </c>
      <c r="D195" s="11">
        <f t="shared" si="100"/>
        <v>2271.6</v>
      </c>
      <c r="E195" s="11">
        <v>1817.3</v>
      </c>
      <c r="F195" s="11">
        <v>454.3</v>
      </c>
      <c r="G195" s="11">
        <f t="shared" si="101"/>
        <v>2271.6</v>
      </c>
      <c r="H195" s="11">
        <v>1817.3</v>
      </c>
      <c r="I195" s="11">
        <v>454.3</v>
      </c>
      <c r="J195" s="11">
        <f t="shared" si="102"/>
        <v>2271.6</v>
      </c>
      <c r="K195" s="11">
        <v>1817.3</v>
      </c>
      <c r="L195" s="11">
        <v>454.3</v>
      </c>
      <c r="M195" s="11">
        <f t="shared" si="103"/>
        <v>2271.6</v>
      </c>
      <c r="N195" s="11">
        <v>1817.3</v>
      </c>
      <c r="O195" s="11">
        <v>454.3</v>
      </c>
    </row>
    <row r="196" spans="1:15" ht="36" customHeight="1">
      <c r="A196" s="35"/>
      <c r="B196" s="36"/>
      <c r="C196" s="42" t="s">
        <v>23</v>
      </c>
      <c r="D196" s="11">
        <f t="shared" si="100"/>
        <v>375</v>
      </c>
      <c r="E196" s="11">
        <v>300</v>
      </c>
      <c r="F196" s="11">
        <v>75</v>
      </c>
      <c r="G196" s="11">
        <f t="shared" si="101"/>
        <v>750</v>
      </c>
      <c r="H196" s="11">
        <v>600</v>
      </c>
      <c r="I196" s="11">
        <v>150</v>
      </c>
      <c r="J196" s="11">
        <f t="shared" si="102"/>
        <v>1125</v>
      </c>
      <c r="K196" s="11">
        <v>900</v>
      </c>
      <c r="L196" s="11">
        <v>225</v>
      </c>
      <c r="M196" s="11">
        <f t="shared" si="103"/>
        <v>1500</v>
      </c>
      <c r="N196" s="11">
        <v>1200</v>
      </c>
      <c r="O196" s="11">
        <v>300</v>
      </c>
    </row>
    <row r="197" spans="1:15">
      <c r="A197" s="35"/>
      <c r="B197" s="36"/>
      <c r="C197" s="42" t="s">
        <v>24</v>
      </c>
      <c r="D197" s="11">
        <f t="shared" si="100"/>
        <v>471.5</v>
      </c>
      <c r="E197" s="11">
        <v>377.2</v>
      </c>
      <c r="F197" s="11">
        <v>94.3</v>
      </c>
      <c r="G197" s="11">
        <f t="shared" si="101"/>
        <v>996.09999999999991</v>
      </c>
      <c r="H197" s="11">
        <v>796.9</v>
      </c>
      <c r="I197" s="11">
        <v>199.2</v>
      </c>
      <c r="J197" s="11">
        <f t="shared" si="102"/>
        <v>1346.5999999999997</v>
      </c>
      <c r="K197" s="11">
        <v>1077.2999999999997</v>
      </c>
      <c r="L197" s="11">
        <v>269.29999999999995</v>
      </c>
      <c r="M197" s="11">
        <f t="shared" si="103"/>
        <v>1885.9999999999995</v>
      </c>
      <c r="N197" s="11">
        <v>1508.7999999999997</v>
      </c>
      <c r="O197" s="11">
        <v>377.19999999999993</v>
      </c>
    </row>
    <row r="198" spans="1:15">
      <c r="A198" s="35"/>
      <c r="B198" s="36"/>
      <c r="C198" s="42" t="s">
        <v>25</v>
      </c>
      <c r="D198" s="11">
        <f t="shared" si="100"/>
        <v>1930.5</v>
      </c>
      <c r="E198" s="11">
        <v>1544.4</v>
      </c>
      <c r="F198" s="11">
        <v>386.1</v>
      </c>
      <c r="G198" s="11">
        <f t="shared" si="101"/>
        <v>3861</v>
      </c>
      <c r="H198" s="11">
        <v>3088.8</v>
      </c>
      <c r="I198" s="11">
        <v>772.2</v>
      </c>
      <c r="J198" s="11">
        <f t="shared" si="102"/>
        <v>5791.5</v>
      </c>
      <c r="K198" s="11">
        <v>4633.2</v>
      </c>
      <c r="L198" s="11">
        <v>1158.3</v>
      </c>
      <c r="M198" s="11">
        <f t="shared" si="103"/>
        <v>7722</v>
      </c>
      <c r="N198" s="11">
        <v>6177.6</v>
      </c>
      <c r="O198" s="11">
        <v>1544.4</v>
      </c>
    </row>
    <row r="199" spans="1:15">
      <c r="A199" s="35"/>
      <c r="B199" s="36"/>
      <c r="C199" s="40" t="s">
        <v>26</v>
      </c>
      <c r="D199" s="11">
        <f t="shared" si="100"/>
        <v>30636.399999999998</v>
      </c>
      <c r="E199" s="11">
        <v>24509.1</v>
      </c>
      <c r="F199" s="11">
        <v>6127.3</v>
      </c>
      <c r="G199" s="11">
        <f t="shared" si="101"/>
        <v>45625.1</v>
      </c>
      <c r="H199" s="11">
        <v>36500.1</v>
      </c>
      <c r="I199" s="11">
        <v>9125</v>
      </c>
      <c r="J199" s="11">
        <f t="shared" si="102"/>
        <v>75510.100000000006</v>
      </c>
      <c r="K199" s="11">
        <v>60408.1</v>
      </c>
      <c r="L199" s="11">
        <v>15102</v>
      </c>
      <c r="M199" s="11">
        <f t="shared" si="103"/>
        <v>90145.1</v>
      </c>
      <c r="N199" s="11">
        <v>72116.100000000006</v>
      </c>
      <c r="O199" s="11">
        <v>18029</v>
      </c>
    </row>
    <row r="200" spans="1:15" ht="66" customHeight="1">
      <c r="A200" s="35"/>
      <c r="B200" s="6">
        <v>32002</v>
      </c>
      <c r="C200" s="39" t="s">
        <v>67</v>
      </c>
      <c r="D200" s="8">
        <f>E200+F200</f>
        <v>147274</v>
      </c>
      <c r="E200" s="8">
        <f>E204</f>
        <v>65819.199999999997</v>
      </c>
      <c r="F200" s="8">
        <f>F204</f>
        <v>81454.8</v>
      </c>
      <c r="G200" s="8">
        <f>H200+I200</f>
        <v>681159</v>
      </c>
      <c r="H200" s="8">
        <f>H204</f>
        <v>492927.2</v>
      </c>
      <c r="I200" s="8">
        <f>I204</f>
        <v>188231.8</v>
      </c>
      <c r="J200" s="8">
        <f>K200+L200</f>
        <v>805930</v>
      </c>
      <c r="K200" s="8">
        <f>K204</f>
        <v>592744</v>
      </c>
      <c r="L200" s="8">
        <f>L204</f>
        <v>213186</v>
      </c>
      <c r="M200" s="8">
        <f>N200+O200</f>
        <v>887481</v>
      </c>
      <c r="N200" s="8">
        <f>N204</f>
        <v>657984.80000000005</v>
      </c>
      <c r="O200" s="8">
        <f>O204</f>
        <v>229496.2</v>
      </c>
    </row>
    <row r="201" spans="1:15">
      <c r="A201" s="35"/>
      <c r="B201" s="36"/>
      <c r="C201" s="40" t="s">
        <v>10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ht="25.5" customHeight="1">
      <c r="A202" s="35"/>
      <c r="B202" s="36"/>
      <c r="C202" s="41" t="s">
        <v>63</v>
      </c>
      <c r="D202" s="10">
        <f>D200</f>
        <v>147274</v>
      </c>
      <c r="E202" s="10">
        <f t="shared" ref="E202:O202" si="104">E200</f>
        <v>65819.199999999997</v>
      </c>
      <c r="F202" s="10">
        <f t="shared" si="104"/>
        <v>81454.8</v>
      </c>
      <c r="G202" s="10">
        <f t="shared" si="104"/>
        <v>681159</v>
      </c>
      <c r="H202" s="10">
        <f t="shared" si="104"/>
        <v>492927.2</v>
      </c>
      <c r="I202" s="10">
        <f t="shared" si="104"/>
        <v>188231.8</v>
      </c>
      <c r="J202" s="10">
        <f t="shared" si="104"/>
        <v>805930</v>
      </c>
      <c r="K202" s="10">
        <f t="shared" si="104"/>
        <v>592744</v>
      </c>
      <c r="L202" s="10">
        <f t="shared" si="104"/>
        <v>213186</v>
      </c>
      <c r="M202" s="10">
        <f t="shared" si="104"/>
        <v>887481</v>
      </c>
      <c r="N202" s="10">
        <f t="shared" si="104"/>
        <v>657984.80000000005</v>
      </c>
      <c r="O202" s="10">
        <f t="shared" si="104"/>
        <v>229496.2</v>
      </c>
    </row>
    <row r="203" spans="1:15" ht="33" customHeight="1">
      <c r="A203" s="35"/>
      <c r="B203" s="36"/>
      <c r="C203" s="40" t="s">
        <v>12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>
      <c r="A204" s="35"/>
      <c r="B204" s="36"/>
      <c r="C204" s="40" t="s">
        <v>27</v>
      </c>
      <c r="D204" s="11">
        <f>E204+F204</f>
        <v>147274</v>
      </c>
      <c r="E204" s="11">
        <f>E205+E206+E207</f>
        <v>65819.199999999997</v>
      </c>
      <c r="F204" s="11">
        <f>F205+F206+F207</f>
        <v>81454.8</v>
      </c>
      <c r="G204" s="11">
        <f>H204+I204</f>
        <v>681159</v>
      </c>
      <c r="H204" s="11">
        <f>H205+H206+H207</f>
        <v>492927.2</v>
      </c>
      <c r="I204" s="11">
        <f>I205+I206+I207</f>
        <v>188231.8</v>
      </c>
      <c r="J204" s="11">
        <f>K204+L204</f>
        <v>805930</v>
      </c>
      <c r="K204" s="11">
        <f>K205+K206+K207</f>
        <v>592744</v>
      </c>
      <c r="L204" s="11">
        <f>L205+L206+L207</f>
        <v>213186</v>
      </c>
      <c r="M204" s="11">
        <f>N204+O204</f>
        <v>887481</v>
      </c>
      <c r="N204" s="11">
        <f>N205+N206+N207</f>
        <v>657984.80000000005</v>
      </c>
      <c r="O204" s="11">
        <f>O205+O206+O207</f>
        <v>229496.2</v>
      </c>
    </row>
    <row r="205" spans="1:15" ht="21.75" customHeight="1">
      <c r="A205" s="35"/>
      <c r="B205" s="36"/>
      <c r="C205" s="42" t="s">
        <v>41</v>
      </c>
      <c r="D205" s="11">
        <f t="shared" ref="D205:D207" si="105">E205+F205</f>
        <v>0</v>
      </c>
      <c r="E205" s="11"/>
      <c r="F205" s="11"/>
      <c r="G205" s="11">
        <f t="shared" ref="G205:G207" si="106">H205+I205</f>
        <v>522420</v>
      </c>
      <c r="H205" s="11">
        <v>417936</v>
      </c>
      <c r="I205" s="11">
        <v>104484</v>
      </c>
      <c r="J205" s="11">
        <f t="shared" ref="J205:J207" si="107">K205+L205</f>
        <v>646320</v>
      </c>
      <c r="K205" s="11">
        <v>517056</v>
      </c>
      <c r="L205" s="11">
        <v>129264</v>
      </c>
      <c r="M205" s="11">
        <f t="shared" ref="M205:M207" si="108">N205+O205</f>
        <v>727000</v>
      </c>
      <c r="N205" s="11">
        <v>581600</v>
      </c>
      <c r="O205" s="11">
        <v>145400</v>
      </c>
    </row>
    <row r="206" spans="1:15" ht="20.25" customHeight="1">
      <c r="A206" s="35"/>
      <c r="B206" s="36"/>
      <c r="C206" s="42" t="s">
        <v>28</v>
      </c>
      <c r="D206" s="11">
        <f t="shared" si="105"/>
        <v>91200</v>
      </c>
      <c r="E206" s="11">
        <v>20960</v>
      </c>
      <c r="F206" s="11">
        <v>70240</v>
      </c>
      <c r="G206" s="11">
        <f t="shared" si="106"/>
        <v>91200</v>
      </c>
      <c r="H206" s="11">
        <v>20960</v>
      </c>
      <c r="I206" s="11">
        <v>70240</v>
      </c>
      <c r="J206" s="11">
        <f t="shared" si="107"/>
        <v>91200</v>
      </c>
      <c r="K206" s="11">
        <v>20960</v>
      </c>
      <c r="L206" s="11">
        <v>70240</v>
      </c>
      <c r="M206" s="11">
        <f t="shared" si="108"/>
        <v>91200</v>
      </c>
      <c r="N206" s="11">
        <v>20960</v>
      </c>
      <c r="O206" s="11">
        <v>70240</v>
      </c>
    </row>
    <row r="207" spans="1:15">
      <c r="A207" s="35"/>
      <c r="B207" s="36"/>
      <c r="C207" s="42" t="s">
        <v>43</v>
      </c>
      <c r="D207" s="11">
        <f t="shared" si="105"/>
        <v>56074</v>
      </c>
      <c r="E207" s="11">
        <v>44859.199999999997</v>
      </c>
      <c r="F207" s="11">
        <v>11214.8</v>
      </c>
      <c r="G207" s="11">
        <f t="shared" si="106"/>
        <v>67539</v>
      </c>
      <c r="H207" s="11">
        <v>54031.199999999997</v>
      </c>
      <c r="I207" s="11">
        <v>13507.8</v>
      </c>
      <c r="J207" s="11">
        <f t="shared" si="107"/>
        <v>68410</v>
      </c>
      <c r="K207" s="11">
        <v>54728</v>
      </c>
      <c r="L207" s="11">
        <v>13682</v>
      </c>
      <c r="M207" s="11">
        <f t="shared" si="108"/>
        <v>69281</v>
      </c>
      <c r="N207" s="11">
        <v>55424.800000000003</v>
      </c>
      <c r="O207" s="11">
        <v>13856.2</v>
      </c>
    </row>
    <row r="208" spans="1:15" s="4" customFormat="1" ht="51.75" customHeight="1">
      <c r="A208" s="32"/>
      <c r="B208" s="33"/>
      <c r="C208" s="38" t="s">
        <v>68</v>
      </c>
      <c r="D208" s="8">
        <f>E208+F208</f>
        <v>1124119.2</v>
      </c>
      <c r="E208" s="8">
        <f>E209+E236</f>
        <v>951481.8</v>
      </c>
      <c r="F208" s="8">
        <f>F209+F236</f>
        <v>172637.4</v>
      </c>
      <c r="G208" s="8">
        <f>H208+I208</f>
        <v>3475604.8000000003</v>
      </c>
      <c r="H208" s="8">
        <f>H209+H236</f>
        <v>2884856.7</v>
      </c>
      <c r="I208" s="8">
        <f>I209+I236</f>
        <v>590748.1</v>
      </c>
      <c r="J208" s="8">
        <f>K208+L208</f>
        <v>4916471.2</v>
      </c>
      <c r="K208" s="8">
        <f>K209+K236</f>
        <v>4000351.2</v>
      </c>
      <c r="L208" s="8">
        <f>L209+L236</f>
        <v>916120</v>
      </c>
      <c r="M208" s="8">
        <f>N208+O208</f>
        <v>6180979.6999999993</v>
      </c>
      <c r="N208" s="8">
        <f>N209+N236</f>
        <v>4974593.3</v>
      </c>
      <c r="O208" s="8">
        <f>O209+O236</f>
        <v>1206386.3999999999</v>
      </c>
    </row>
    <row r="209" spans="1:15" ht="23.25" customHeight="1">
      <c r="A209" s="6">
        <v>1165</v>
      </c>
      <c r="B209" s="33"/>
      <c r="C209" s="39" t="s">
        <v>69</v>
      </c>
      <c r="D209" s="8">
        <f>E209+F209</f>
        <v>1097309.9000000001</v>
      </c>
      <c r="E209" s="8">
        <f>E211+E224+E230</f>
        <v>930034.3</v>
      </c>
      <c r="F209" s="8">
        <f>F211+F224+F230</f>
        <v>167275.6</v>
      </c>
      <c r="G209" s="8">
        <f>H209+I209</f>
        <v>2194619.8000000003</v>
      </c>
      <c r="H209" s="8">
        <f>H211+H224+H230</f>
        <v>1860068.6</v>
      </c>
      <c r="I209" s="8">
        <f>I211+I224+I230</f>
        <v>334551.2</v>
      </c>
      <c r="J209" s="8">
        <f>K209+L209</f>
        <v>3291929.7</v>
      </c>
      <c r="K209" s="8">
        <f>K211+K224+K230</f>
        <v>2790102.9000000004</v>
      </c>
      <c r="L209" s="8">
        <f>L211+L224+L230</f>
        <v>501826.8</v>
      </c>
      <c r="M209" s="8">
        <f>N209+O209</f>
        <v>4389239.5</v>
      </c>
      <c r="N209" s="8">
        <f>N211+N224+N230</f>
        <v>3720137.1</v>
      </c>
      <c r="O209" s="8">
        <f>O211+O224+O230</f>
        <v>669102.39999999991</v>
      </c>
    </row>
    <row r="210" spans="1:15">
      <c r="A210" s="35"/>
      <c r="B210" s="36"/>
      <c r="C210" s="40" t="s">
        <v>9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 ht="42.75" customHeight="1">
      <c r="A211" s="35"/>
      <c r="B211" s="6">
        <v>11001</v>
      </c>
      <c r="C211" s="38" t="s">
        <v>151</v>
      </c>
      <c r="D211" s="8">
        <f>E211+F211</f>
        <v>305000</v>
      </c>
      <c r="E211" s="8">
        <f>E215</f>
        <v>255000</v>
      </c>
      <c r="F211" s="8">
        <f>F215</f>
        <v>50000</v>
      </c>
      <c r="G211" s="8">
        <f>H211+I211</f>
        <v>610000</v>
      </c>
      <c r="H211" s="8">
        <f>H215</f>
        <v>510000</v>
      </c>
      <c r="I211" s="8">
        <f>I215</f>
        <v>100000</v>
      </c>
      <c r="J211" s="8">
        <f>K211+L211</f>
        <v>915000</v>
      </c>
      <c r="K211" s="8">
        <f>K215</f>
        <v>765000</v>
      </c>
      <c r="L211" s="8">
        <f>L215</f>
        <v>150000</v>
      </c>
      <c r="M211" s="8">
        <f>N211+O211</f>
        <v>1220000</v>
      </c>
      <c r="N211" s="8">
        <f>N215</f>
        <v>1020000</v>
      </c>
      <c r="O211" s="8">
        <f>O215</f>
        <v>200000</v>
      </c>
    </row>
    <row r="212" spans="1:15">
      <c r="A212" s="35"/>
      <c r="B212" s="36"/>
      <c r="C212" s="40" t="s">
        <v>10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>
      <c r="A213" s="35"/>
      <c r="B213" s="36"/>
      <c r="C213" s="41" t="s">
        <v>11</v>
      </c>
      <c r="D213" s="10">
        <f>E213+F213</f>
        <v>305000</v>
      </c>
      <c r="E213" s="10">
        <f>E211</f>
        <v>255000</v>
      </c>
      <c r="F213" s="10">
        <f>F211</f>
        <v>50000</v>
      </c>
      <c r="G213" s="10">
        <f>H213+I213</f>
        <v>610000</v>
      </c>
      <c r="H213" s="10">
        <f>H211</f>
        <v>510000</v>
      </c>
      <c r="I213" s="10">
        <f>I211</f>
        <v>100000</v>
      </c>
      <c r="J213" s="10">
        <f>K213+L213</f>
        <v>915000</v>
      </c>
      <c r="K213" s="10">
        <f>K211</f>
        <v>765000</v>
      </c>
      <c r="L213" s="10">
        <f>L211</f>
        <v>150000</v>
      </c>
      <c r="M213" s="10">
        <f>N213+O213</f>
        <v>1220000</v>
      </c>
      <c r="N213" s="10">
        <f>N211</f>
        <v>1020000</v>
      </c>
      <c r="O213" s="10">
        <f>O211</f>
        <v>200000</v>
      </c>
    </row>
    <row r="214" spans="1:15" ht="35.25" customHeight="1">
      <c r="A214" s="35"/>
      <c r="B214" s="36"/>
      <c r="C214" s="40" t="s">
        <v>12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>
      <c r="A215" s="35"/>
      <c r="B215" s="36"/>
      <c r="C215" s="40" t="s">
        <v>13</v>
      </c>
      <c r="D215" s="11">
        <f>E215+F215</f>
        <v>305000</v>
      </c>
      <c r="E215" s="11">
        <f>SUM(E216:E223)</f>
        <v>255000</v>
      </c>
      <c r="F215" s="11">
        <f>SUM(F216:F223)</f>
        <v>50000</v>
      </c>
      <c r="G215" s="11">
        <f>H215+I215</f>
        <v>610000</v>
      </c>
      <c r="H215" s="11">
        <f>SUM(H216:H223)</f>
        <v>510000</v>
      </c>
      <c r="I215" s="11">
        <f>SUM(I216:I223)</f>
        <v>100000</v>
      </c>
      <c r="J215" s="11">
        <f>K215+L215</f>
        <v>915000</v>
      </c>
      <c r="K215" s="11">
        <f>SUM(K216:K223)</f>
        <v>765000</v>
      </c>
      <c r="L215" s="11">
        <f>SUM(L216:L223)</f>
        <v>150000</v>
      </c>
      <c r="M215" s="11">
        <f>N215+O215</f>
        <v>1220000</v>
      </c>
      <c r="N215" s="11">
        <f>SUM(N216:N223)</f>
        <v>1020000</v>
      </c>
      <c r="O215" s="11">
        <f>SUM(O216:O223)</f>
        <v>200000</v>
      </c>
    </row>
    <row r="216" spans="1:15" ht="19.5" customHeight="1">
      <c r="A216" s="35"/>
      <c r="B216" s="36"/>
      <c r="C216" s="42" t="s">
        <v>14</v>
      </c>
      <c r="D216" s="11">
        <f t="shared" ref="D216:D223" si="109">E216+F216</f>
        <v>8140</v>
      </c>
      <c r="E216" s="26">
        <v>5756</v>
      </c>
      <c r="F216" s="26">
        <v>2384</v>
      </c>
      <c r="G216" s="11">
        <f t="shared" ref="G216:G223" si="110">H216+I216</f>
        <v>11396</v>
      </c>
      <c r="H216" s="11">
        <v>8058.4</v>
      </c>
      <c r="I216" s="11">
        <v>3337.6</v>
      </c>
      <c r="J216" s="11">
        <f t="shared" ref="J216:J223" si="111">K216+L216</f>
        <v>14652</v>
      </c>
      <c r="K216" s="11">
        <v>10360.799999999999</v>
      </c>
      <c r="L216" s="11">
        <v>4291.2</v>
      </c>
      <c r="M216" s="11">
        <f t="shared" ref="M216:M223" si="112">N216+O216</f>
        <v>16280</v>
      </c>
      <c r="N216" s="11">
        <v>11512</v>
      </c>
      <c r="O216" s="11">
        <v>4768</v>
      </c>
    </row>
    <row r="217" spans="1:15" ht="18.75" customHeight="1">
      <c r="A217" s="35"/>
      <c r="B217" s="36"/>
      <c r="C217" s="42" t="s">
        <v>15</v>
      </c>
      <c r="D217" s="11">
        <f t="shared" si="109"/>
        <v>480</v>
      </c>
      <c r="E217" s="26">
        <v>400</v>
      </c>
      <c r="F217" s="26">
        <v>80</v>
      </c>
      <c r="G217" s="11">
        <f t="shared" si="110"/>
        <v>480</v>
      </c>
      <c r="H217" s="11">
        <v>400</v>
      </c>
      <c r="I217" s="11">
        <v>80</v>
      </c>
      <c r="J217" s="11">
        <f t="shared" si="111"/>
        <v>480</v>
      </c>
      <c r="K217" s="11">
        <v>400</v>
      </c>
      <c r="L217" s="11">
        <v>80</v>
      </c>
      <c r="M217" s="11">
        <f t="shared" si="112"/>
        <v>480</v>
      </c>
      <c r="N217" s="11">
        <v>400</v>
      </c>
      <c r="O217" s="11">
        <v>80</v>
      </c>
    </row>
    <row r="218" spans="1:15" ht="18.75" customHeight="1">
      <c r="A218" s="35"/>
      <c r="B218" s="36"/>
      <c r="C218" s="42" t="s">
        <v>16</v>
      </c>
      <c r="D218" s="11">
        <f t="shared" si="109"/>
        <v>330</v>
      </c>
      <c r="E218" s="26">
        <v>330</v>
      </c>
      <c r="F218" s="26">
        <v>0</v>
      </c>
      <c r="G218" s="11">
        <f t="shared" si="110"/>
        <v>330</v>
      </c>
      <c r="H218" s="11">
        <v>330</v>
      </c>
      <c r="I218" s="11">
        <v>0</v>
      </c>
      <c r="J218" s="11">
        <f t="shared" si="111"/>
        <v>330</v>
      </c>
      <c r="K218" s="11">
        <v>330</v>
      </c>
      <c r="L218" s="11">
        <v>0</v>
      </c>
      <c r="M218" s="11">
        <f t="shared" si="112"/>
        <v>330</v>
      </c>
      <c r="N218" s="11">
        <v>330</v>
      </c>
      <c r="O218" s="11">
        <v>0</v>
      </c>
    </row>
    <row r="219" spans="1:15" ht="18.75" customHeight="1">
      <c r="A219" s="35"/>
      <c r="B219" s="36"/>
      <c r="C219" s="42" t="s">
        <v>18</v>
      </c>
      <c r="D219" s="11">
        <f t="shared" si="109"/>
        <v>120</v>
      </c>
      <c r="E219" s="26">
        <v>100</v>
      </c>
      <c r="F219" s="26">
        <v>20</v>
      </c>
      <c r="G219" s="11">
        <f t="shared" si="110"/>
        <v>120</v>
      </c>
      <c r="H219" s="11">
        <v>100</v>
      </c>
      <c r="I219" s="11">
        <v>20</v>
      </c>
      <c r="J219" s="11">
        <f t="shared" si="111"/>
        <v>120</v>
      </c>
      <c r="K219" s="11">
        <v>100</v>
      </c>
      <c r="L219" s="11">
        <v>20</v>
      </c>
      <c r="M219" s="11">
        <f t="shared" si="112"/>
        <v>120</v>
      </c>
      <c r="N219" s="11">
        <v>100</v>
      </c>
      <c r="O219" s="11">
        <v>20</v>
      </c>
    </row>
    <row r="220" spans="1:15">
      <c r="A220" s="35"/>
      <c r="B220" s="36"/>
      <c r="C220" s="42" t="s">
        <v>20</v>
      </c>
      <c r="D220" s="11">
        <f t="shared" si="109"/>
        <v>180</v>
      </c>
      <c r="E220" s="26">
        <v>150</v>
      </c>
      <c r="F220" s="26">
        <v>30</v>
      </c>
      <c r="G220" s="11">
        <f t="shared" si="110"/>
        <v>180</v>
      </c>
      <c r="H220" s="11">
        <v>150</v>
      </c>
      <c r="I220" s="11">
        <v>30</v>
      </c>
      <c r="J220" s="11">
        <f t="shared" si="111"/>
        <v>180</v>
      </c>
      <c r="K220" s="11">
        <v>150</v>
      </c>
      <c r="L220" s="11">
        <v>30</v>
      </c>
      <c r="M220" s="11">
        <f t="shared" si="112"/>
        <v>180</v>
      </c>
      <c r="N220" s="11">
        <v>150</v>
      </c>
      <c r="O220" s="11">
        <v>30</v>
      </c>
    </row>
    <row r="221" spans="1:15" ht="23.25" customHeight="1">
      <c r="A221" s="35"/>
      <c r="B221" s="36"/>
      <c r="C221" s="42" t="s">
        <v>22</v>
      </c>
      <c r="D221" s="11">
        <f t="shared" si="109"/>
        <v>120</v>
      </c>
      <c r="E221" s="26">
        <v>100</v>
      </c>
      <c r="F221" s="26">
        <v>20</v>
      </c>
      <c r="G221" s="11">
        <f t="shared" si="110"/>
        <v>120</v>
      </c>
      <c r="H221" s="11">
        <v>100</v>
      </c>
      <c r="I221" s="11">
        <v>20</v>
      </c>
      <c r="J221" s="11">
        <f t="shared" si="111"/>
        <v>120</v>
      </c>
      <c r="K221" s="11">
        <v>100</v>
      </c>
      <c r="L221" s="11">
        <v>20</v>
      </c>
      <c r="M221" s="11">
        <f t="shared" si="112"/>
        <v>120</v>
      </c>
      <c r="N221" s="11">
        <v>100</v>
      </c>
      <c r="O221" s="11">
        <v>20</v>
      </c>
    </row>
    <row r="222" spans="1:15">
      <c r="A222" s="35"/>
      <c r="B222" s="36"/>
      <c r="C222" s="42" t="s">
        <v>24</v>
      </c>
      <c r="D222" s="11">
        <f t="shared" si="109"/>
        <v>240</v>
      </c>
      <c r="E222" s="26">
        <v>200</v>
      </c>
      <c r="F222" s="26">
        <v>40</v>
      </c>
      <c r="G222" s="11">
        <f t="shared" si="110"/>
        <v>240</v>
      </c>
      <c r="H222" s="11">
        <v>200</v>
      </c>
      <c r="I222" s="11">
        <v>40</v>
      </c>
      <c r="J222" s="11">
        <f t="shared" si="111"/>
        <v>240</v>
      </c>
      <c r="K222" s="11">
        <v>200</v>
      </c>
      <c r="L222" s="11">
        <v>40</v>
      </c>
      <c r="M222" s="11">
        <f t="shared" si="112"/>
        <v>240</v>
      </c>
      <c r="N222" s="11">
        <v>200</v>
      </c>
      <c r="O222" s="11">
        <v>40</v>
      </c>
    </row>
    <row r="223" spans="1:15">
      <c r="A223" s="35"/>
      <c r="B223" s="36"/>
      <c r="C223" s="40" t="s">
        <v>26</v>
      </c>
      <c r="D223" s="11">
        <f t="shared" si="109"/>
        <v>295390</v>
      </c>
      <c r="E223" s="26">
        <v>247964</v>
      </c>
      <c r="F223" s="26">
        <v>47426</v>
      </c>
      <c r="G223" s="11">
        <f t="shared" si="110"/>
        <v>597134</v>
      </c>
      <c r="H223" s="11">
        <v>500661.6</v>
      </c>
      <c r="I223" s="11">
        <v>96472.4</v>
      </c>
      <c r="J223" s="11">
        <f t="shared" si="111"/>
        <v>898878</v>
      </c>
      <c r="K223" s="11">
        <v>753359.2</v>
      </c>
      <c r="L223" s="11">
        <v>145518.79999999999</v>
      </c>
      <c r="M223" s="11">
        <f t="shared" si="112"/>
        <v>1202250</v>
      </c>
      <c r="N223" s="11">
        <v>1007208</v>
      </c>
      <c r="O223" s="11">
        <v>195042</v>
      </c>
    </row>
    <row r="224" spans="1:15" ht="69.75" customHeight="1">
      <c r="A224" s="35"/>
      <c r="B224" s="6">
        <v>31001</v>
      </c>
      <c r="C224" s="38" t="s">
        <v>152</v>
      </c>
      <c r="D224" s="8">
        <f>E224+F224</f>
        <v>314690</v>
      </c>
      <c r="E224" s="8">
        <f t="shared" ref="E224:F224" si="113">E226</f>
        <v>267075.40000000002</v>
      </c>
      <c r="F224" s="8">
        <f t="shared" si="113"/>
        <v>47614.6</v>
      </c>
      <c r="G224" s="8">
        <f>H224+I224</f>
        <v>629380</v>
      </c>
      <c r="H224" s="8">
        <f t="shared" ref="H224:I224" si="114">H226</f>
        <v>534150.80000000005</v>
      </c>
      <c r="I224" s="8">
        <f t="shared" si="114"/>
        <v>95229.2</v>
      </c>
      <c r="J224" s="8">
        <f>K224+L224</f>
        <v>944070</v>
      </c>
      <c r="K224" s="8">
        <f t="shared" ref="K224:L224" si="115">K226</f>
        <v>801226.20000000007</v>
      </c>
      <c r="L224" s="8">
        <f t="shared" si="115"/>
        <v>142843.79999999999</v>
      </c>
      <c r="M224" s="8">
        <f>N224+O224</f>
        <v>1258760.2000000002</v>
      </c>
      <c r="N224" s="8">
        <f t="shared" ref="N224:O224" si="116">N226</f>
        <v>1068301.6000000001</v>
      </c>
      <c r="O224" s="8">
        <f t="shared" si="116"/>
        <v>190458.59999999998</v>
      </c>
    </row>
    <row r="225" spans="1:15">
      <c r="A225" s="35"/>
      <c r="B225" s="36"/>
      <c r="C225" s="40" t="s">
        <v>10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ht="27" customHeight="1">
      <c r="A226" s="35"/>
      <c r="B226" s="36"/>
      <c r="C226" s="41" t="s">
        <v>11</v>
      </c>
      <c r="D226" s="10">
        <f>E226+F226</f>
        <v>314690</v>
      </c>
      <c r="E226" s="10">
        <f t="shared" ref="E226:F226" si="117">E228</f>
        <v>267075.40000000002</v>
      </c>
      <c r="F226" s="10">
        <f t="shared" si="117"/>
        <v>47614.6</v>
      </c>
      <c r="G226" s="10">
        <f>H226+I226</f>
        <v>629380</v>
      </c>
      <c r="H226" s="10">
        <f t="shared" ref="H226:I226" si="118">H228</f>
        <v>534150.80000000005</v>
      </c>
      <c r="I226" s="10">
        <f t="shared" si="118"/>
        <v>95229.2</v>
      </c>
      <c r="J226" s="10">
        <f>K226+L226</f>
        <v>944070</v>
      </c>
      <c r="K226" s="10">
        <f t="shared" ref="K226:L226" si="119">K228</f>
        <v>801226.20000000007</v>
      </c>
      <c r="L226" s="10">
        <f t="shared" si="119"/>
        <v>142843.79999999999</v>
      </c>
      <c r="M226" s="10">
        <f>N226+O226</f>
        <v>1258760.2000000002</v>
      </c>
      <c r="N226" s="10">
        <f t="shared" ref="N226:O226" si="120">N228</f>
        <v>1068301.6000000001</v>
      </c>
      <c r="O226" s="10">
        <f t="shared" si="120"/>
        <v>190458.59999999998</v>
      </c>
    </row>
    <row r="227" spans="1:15" ht="31.5" customHeight="1">
      <c r="A227" s="35"/>
      <c r="B227" s="36"/>
      <c r="C227" s="40" t="s">
        <v>12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1:15" ht="23.25" customHeight="1">
      <c r="A228" s="35"/>
      <c r="B228" s="36"/>
      <c r="C228" s="40" t="s">
        <v>27</v>
      </c>
      <c r="D228" s="11">
        <f>D229</f>
        <v>314690</v>
      </c>
      <c r="E228" s="11">
        <f t="shared" ref="E228:O228" si="121">E229</f>
        <v>267075.40000000002</v>
      </c>
      <c r="F228" s="11">
        <f t="shared" si="121"/>
        <v>47614.6</v>
      </c>
      <c r="G228" s="11">
        <f>G229</f>
        <v>629380</v>
      </c>
      <c r="H228" s="11">
        <f t="shared" si="121"/>
        <v>534150.80000000005</v>
      </c>
      <c r="I228" s="11">
        <f t="shared" si="121"/>
        <v>95229.2</v>
      </c>
      <c r="J228" s="11">
        <f>J229</f>
        <v>944070</v>
      </c>
      <c r="K228" s="11">
        <f t="shared" si="121"/>
        <v>801226.20000000007</v>
      </c>
      <c r="L228" s="11">
        <f t="shared" si="121"/>
        <v>142843.79999999999</v>
      </c>
      <c r="M228" s="11">
        <f>M229</f>
        <v>1258760.2000000002</v>
      </c>
      <c r="N228" s="11">
        <f t="shared" si="121"/>
        <v>1068301.6000000001</v>
      </c>
      <c r="O228" s="11">
        <f t="shared" si="121"/>
        <v>190458.59999999998</v>
      </c>
    </row>
    <row r="229" spans="1:15">
      <c r="A229" s="35"/>
      <c r="B229" s="36"/>
      <c r="C229" s="42" t="s">
        <v>56</v>
      </c>
      <c r="D229" s="11">
        <f>E229+F229</f>
        <v>314690</v>
      </c>
      <c r="E229" s="27">
        <v>267075.40000000002</v>
      </c>
      <c r="F229" s="27">
        <v>47614.6</v>
      </c>
      <c r="G229" s="11">
        <f>H229+I229</f>
        <v>629380</v>
      </c>
      <c r="H229" s="27">
        <v>534150.80000000005</v>
      </c>
      <c r="I229" s="27">
        <v>95229.2</v>
      </c>
      <c r="J229" s="11">
        <f>K229+L229</f>
        <v>944070</v>
      </c>
      <c r="K229" s="11">
        <v>801226.20000000007</v>
      </c>
      <c r="L229" s="11">
        <v>142843.79999999999</v>
      </c>
      <c r="M229" s="11">
        <f>N229+O229</f>
        <v>1258760.2000000002</v>
      </c>
      <c r="N229" s="11">
        <v>1068301.6000000001</v>
      </c>
      <c r="O229" s="11">
        <v>190458.59999999998</v>
      </c>
    </row>
    <row r="230" spans="1:15" ht="57" customHeight="1">
      <c r="A230" s="35"/>
      <c r="B230" s="6">
        <v>31002</v>
      </c>
      <c r="C230" s="38" t="s">
        <v>153</v>
      </c>
      <c r="D230" s="8">
        <f>E230+F230</f>
        <v>477619.9</v>
      </c>
      <c r="E230" s="8">
        <f t="shared" ref="E230:F230" si="122">E232</f>
        <v>407958.9</v>
      </c>
      <c r="F230" s="8">
        <f t="shared" si="122"/>
        <v>69661</v>
      </c>
      <c r="G230" s="8">
        <f>H230+I230</f>
        <v>955239.8</v>
      </c>
      <c r="H230" s="8">
        <f t="shared" ref="H230:I230" si="123">H232</f>
        <v>815917.8</v>
      </c>
      <c r="I230" s="8">
        <f t="shared" si="123"/>
        <v>139322</v>
      </c>
      <c r="J230" s="8">
        <f>K230+L230</f>
        <v>1432859.7</v>
      </c>
      <c r="K230" s="8">
        <f t="shared" ref="K230:L230" si="124">K232</f>
        <v>1223876.7</v>
      </c>
      <c r="L230" s="8">
        <f t="shared" si="124"/>
        <v>208983</v>
      </c>
      <c r="M230" s="8">
        <f>N230+O230</f>
        <v>1910479.3</v>
      </c>
      <c r="N230" s="8">
        <f t="shared" ref="N230:O230" si="125">N232</f>
        <v>1631835.5</v>
      </c>
      <c r="O230" s="8">
        <f t="shared" si="125"/>
        <v>278643.8</v>
      </c>
    </row>
    <row r="231" spans="1:15">
      <c r="A231" s="35"/>
      <c r="B231" s="36"/>
      <c r="C231" s="40" t="s">
        <v>10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>
      <c r="A232" s="35"/>
      <c r="B232" s="36"/>
      <c r="C232" s="41" t="s">
        <v>11</v>
      </c>
      <c r="D232" s="10">
        <f>E232+F232</f>
        <v>477619.9</v>
      </c>
      <c r="E232" s="10">
        <f t="shared" ref="E232:F232" si="126">E234</f>
        <v>407958.9</v>
      </c>
      <c r="F232" s="10">
        <f t="shared" si="126"/>
        <v>69661</v>
      </c>
      <c r="G232" s="10">
        <f>H232+I232</f>
        <v>955239.8</v>
      </c>
      <c r="H232" s="10">
        <f t="shared" ref="H232:I232" si="127">H234</f>
        <v>815917.8</v>
      </c>
      <c r="I232" s="10">
        <f t="shared" si="127"/>
        <v>139322</v>
      </c>
      <c r="J232" s="10">
        <f>K232+L232</f>
        <v>1432859.7</v>
      </c>
      <c r="K232" s="10">
        <f t="shared" ref="K232:L232" si="128">K234</f>
        <v>1223876.7</v>
      </c>
      <c r="L232" s="10">
        <f t="shared" si="128"/>
        <v>208983</v>
      </c>
      <c r="M232" s="10">
        <f>N232+O232</f>
        <v>1910479.3</v>
      </c>
      <c r="N232" s="10">
        <f t="shared" ref="N232:O232" si="129">N234</f>
        <v>1631835.5</v>
      </c>
      <c r="O232" s="10">
        <f t="shared" si="129"/>
        <v>278643.8</v>
      </c>
    </row>
    <row r="233" spans="1:15" ht="30.75" customHeight="1">
      <c r="A233" s="35"/>
      <c r="B233" s="36"/>
      <c r="C233" s="40" t="s">
        <v>12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1:15" ht="26.25" customHeight="1">
      <c r="A234" s="35"/>
      <c r="B234" s="36"/>
      <c r="C234" s="40" t="s">
        <v>27</v>
      </c>
      <c r="D234" s="11">
        <f>D235</f>
        <v>477619.9</v>
      </c>
      <c r="E234" s="11">
        <f t="shared" ref="E234:O234" si="130">E235</f>
        <v>407958.9</v>
      </c>
      <c r="F234" s="11">
        <f t="shared" si="130"/>
        <v>69661</v>
      </c>
      <c r="G234" s="11">
        <f>G235</f>
        <v>955239.8</v>
      </c>
      <c r="H234" s="11">
        <f t="shared" si="130"/>
        <v>815917.8</v>
      </c>
      <c r="I234" s="11">
        <f t="shared" si="130"/>
        <v>139322</v>
      </c>
      <c r="J234" s="11">
        <f>J235</f>
        <v>1432859.7</v>
      </c>
      <c r="K234" s="11">
        <f t="shared" si="130"/>
        <v>1223876.7</v>
      </c>
      <c r="L234" s="11">
        <f t="shared" si="130"/>
        <v>208983</v>
      </c>
      <c r="M234" s="11">
        <f>M235</f>
        <v>1910479.3</v>
      </c>
      <c r="N234" s="11">
        <f t="shared" si="130"/>
        <v>1631835.5</v>
      </c>
      <c r="O234" s="11">
        <f t="shared" si="130"/>
        <v>278643.8</v>
      </c>
    </row>
    <row r="235" spans="1:15">
      <c r="A235" s="35"/>
      <c r="B235" s="36"/>
      <c r="C235" s="42" t="s">
        <v>28</v>
      </c>
      <c r="D235" s="11">
        <f>E235+F235</f>
        <v>477619.9</v>
      </c>
      <c r="E235" s="27">
        <v>407958.9</v>
      </c>
      <c r="F235" s="27">
        <v>69661</v>
      </c>
      <c r="G235" s="11">
        <f>H235+I235</f>
        <v>955239.8</v>
      </c>
      <c r="H235" s="11">
        <v>815917.8</v>
      </c>
      <c r="I235" s="11">
        <v>139322</v>
      </c>
      <c r="J235" s="11">
        <f>K235+L235</f>
        <v>1432859.7</v>
      </c>
      <c r="K235" s="11">
        <v>1223876.7</v>
      </c>
      <c r="L235" s="11">
        <v>208983</v>
      </c>
      <c r="M235" s="11">
        <f>N235+O235</f>
        <v>1910479.3</v>
      </c>
      <c r="N235" s="11">
        <v>1631835.5</v>
      </c>
      <c r="O235" s="11">
        <v>278643.8</v>
      </c>
    </row>
    <row r="236" spans="1:15" ht="28.5" customHeight="1">
      <c r="A236" s="6">
        <v>1190</v>
      </c>
      <c r="B236" s="33"/>
      <c r="C236" s="39" t="s">
        <v>70</v>
      </c>
      <c r="D236" s="8">
        <f>E236+F236</f>
        <v>26809.3</v>
      </c>
      <c r="E236" s="8">
        <f>E238+E259</f>
        <v>21447.5</v>
      </c>
      <c r="F236" s="8">
        <f>F238+F259</f>
        <v>5361.8</v>
      </c>
      <c r="G236" s="8">
        <f>H236+I236</f>
        <v>1280985</v>
      </c>
      <c r="H236" s="8">
        <f>H238+H259</f>
        <v>1024788.1</v>
      </c>
      <c r="I236" s="8">
        <f>I238+I259</f>
        <v>256196.9</v>
      </c>
      <c r="J236" s="8">
        <f>K236+L236</f>
        <v>1624541.5</v>
      </c>
      <c r="K236" s="8">
        <f>K238+K259</f>
        <v>1210248.3</v>
      </c>
      <c r="L236" s="8">
        <f>L238+L259</f>
        <v>414293.2</v>
      </c>
      <c r="M236" s="8">
        <f>N236+O236</f>
        <v>1791740.2</v>
      </c>
      <c r="N236" s="8">
        <f>N238+N259</f>
        <v>1254456.2</v>
      </c>
      <c r="O236" s="8">
        <f>O238+O259</f>
        <v>537284</v>
      </c>
    </row>
    <row r="237" spans="1:15">
      <c r="A237" s="35"/>
      <c r="B237" s="36"/>
      <c r="C237" s="40" t="s">
        <v>9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 ht="59.25" customHeight="1">
      <c r="A238" s="35"/>
      <c r="B238" s="6">
        <v>11004</v>
      </c>
      <c r="C238" s="38" t="s">
        <v>154</v>
      </c>
      <c r="D238" s="8">
        <f>E238+F238</f>
        <v>16809.3</v>
      </c>
      <c r="E238" s="8">
        <f>E242</f>
        <v>13447.5</v>
      </c>
      <c r="F238" s="8">
        <f>F242</f>
        <v>3361.8</v>
      </c>
      <c r="G238" s="8">
        <f>H238+I238</f>
        <v>29985.000000000004</v>
      </c>
      <c r="H238" s="8">
        <f>H242</f>
        <v>23988.100000000002</v>
      </c>
      <c r="I238" s="8">
        <f>I242</f>
        <v>5996.9000000000005</v>
      </c>
      <c r="J238" s="8">
        <f>K238+L238</f>
        <v>42466.7</v>
      </c>
      <c r="K238" s="8">
        <f>K242</f>
        <v>33973.5</v>
      </c>
      <c r="L238" s="8">
        <f>L242</f>
        <v>8493.2000000000007</v>
      </c>
      <c r="M238" s="8">
        <f>N238+O238</f>
        <v>55420</v>
      </c>
      <c r="N238" s="8">
        <f>N242</f>
        <v>44336</v>
      </c>
      <c r="O238" s="8">
        <f>O242</f>
        <v>11084</v>
      </c>
    </row>
    <row r="239" spans="1:15">
      <c r="A239" s="35"/>
      <c r="B239" s="36"/>
      <c r="C239" s="40" t="s">
        <v>10</v>
      </c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 ht="29.25" customHeight="1">
      <c r="A240" s="35"/>
      <c r="B240" s="36"/>
      <c r="C240" s="41" t="s">
        <v>31</v>
      </c>
      <c r="D240" s="10">
        <f>D242</f>
        <v>16809.3</v>
      </c>
      <c r="E240" s="10">
        <f t="shared" ref="E240:O240" si="131">E242</f>
        <v>13447.5</v>
      </c>
      <c r="F240" s="10">
        <f t="shared" si="131"/>
        <v>3361.8</v>
      </c>
      <c r="G240" s="10">
        <f t="shared" si="131"/>
        <v>29985.000000000004</v>
      </c>
      <c r="H240" s="10">
        <f t="shared" si="131"/>
        <v>23988.100000000002</v>
      </c>
      <c r="I240" s="10">
        <f t="shared" si="131"/>
        <v>5996.9000000000005</v>
      </c>
      <c r="J240" s="10">
        <f t="shared" si="131"/>
        <v>42466.7</v>
      </c>
      <c r="K240" s="10">
        <f t="shared" si="131"/>
        <v>33973.5</v>
      </c>
      <c r="L240" s="10">
        <f t="shared" si="131"/>
        <v>8493.2000000000007</v>
      </c>
      <c r="M240" s="10">
        <f t="shared" si="131"/>
        <v>55420</v>
      </c>
      <c r="N240" s="10">
        <f t="shared" si="131"/>
        <v>44336</v>
      </c>
      <c r="O240" s="10">
        <f t="shared" si="131"/>
        <v>11084</v>
      </c>
    </row>
    <row r="241" spans="1:15" ht="32.25" customHeight="1">
      <c r="A241" s="35"/>
      <c r="B241" s="36"/>
      <c r="C241" s="40" t="s">
        <v>12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>
      <c r="A242" s="35"/>
      <c r="B242" s="36"/>
      <c r="C242" s="40" t="s">
        <v>13</v>
      </c>
      <c r="D242" s="11">
        <f>E242+F242</f>
        <v>16809.3</v>
      </c>
      <c r="E242" s="11">
        <f>SUM(E243:E258)</f>
        <v>13447.5</v>
      </c>
      <c r="F242" s="11">
        <f>SUM(F243:F258)</f>
        <v>3361.8</v>
      </c>
      <c r="G242" s="11">
        <f>H242+I242</f>
        <v>29985.000000000004</v>
      </c>
      <c r="H242" s="11">
        <f>SUM(H243:H258)</f>
        <v>23988.100000000002</v>
      </c>
      <c r="I242" s="11">
        <f>SUM(I243:I258)</f>
        <v>5996.9000000000005</v>
      </c>
      <c r="J242" s="11">
        <f>K242+L242</f>
        <v>42466.7</v>
      </c>
      <c r="K242" s="11">
        <f>SUM(K243:K258)</f>
        <v>33973.5</v>
      </c>
      <c r="L242" s="11">
        <f>SUM(L243:L258)</f>
        <v>8493.2000000000007</v>
      </c>
      <c r="M242" s="11">
        <f>N242+O242</f>
        <v>55420</v>
      </c>
      <c r="N242" s="11">
        <f>SUM(N243:N258)</f>
        <v>44336</v>
      </c>
      <c r="O242" s="11">
        <f>SUM(O243:O258)</f>
        <v>11084</v>
      </c>
    </row>
    <row r="243" spans="1:15">
      <c r="A243" s="35"/>
      <c r="B243" s="36"/>
      <c r="C243" s="42" t="s">
        <v>14</v>
      </c>
      <c r="D243" s="11">
        <f t="shared" ref="D243:D258" si="132">E243+F243</f>
        <v>9332.1</v>
      </c>
      <c r="E243" s="27">
        <v>7465.7000000000007</v>
      </c>
      <c r="F243" s="27">
        <v>1866.4</v>
      </c>
      <c r="G243" s="11">
        <f t="shared" ref="G243:G258" si="133">H243+I243</f>
        <v>18664.2</v>
      </c>
      <c r="H243" s="11">
        <v>14931.400000000001</v>
      </c>
      <c r="I243" s="11">
        <v>3732.8</v>
      </c>
      <c r="J243" s="11">
        <f t="shared" ref="J243:J258" si="134">K243+L243</f>
        <v>27996.300000000003</v>
      </c>
      <c r="K243" s="11">
        <v>22397.100000000002</v>
      </c>
      <c r="L243" s="11">
        <v>5599.2000000000007</v>
      </c>
      <c r="M243" s="11">
        <f t="shared" ref="M243:M258" si="135">N243+O243</f>
        <v>37328.800000000003</v>
      </c>
      <c r="N243" s="11">
        <v>29863</v>
      </c>
      <c r="O243" s="11">
        <v>7465.8000000000011</v>
      </c>
    </row>
    <row r="244" spans="1:15" ht="19.5" customHeight="1">
      <c r="A244" s="35"/>
      <c r="B244" s="36"/>
      <c r="C244" s="42" t="s">
        <v>33</v>
      </c>
      <c r="D244" s="11">
        <f t="shared" si="132"/>
        <v>756</v>
      </c>
      <c r="E244" s="27">
        <v>604.79999999999995</v>
      </c>
      <c r="F244" s="27">
        <v>151.19999999999999</v>
      </c>
      <c r="G244" s="11">
        <f t="shared" si="133"/>
        <v>1040</v>
      </c>
      <c r="H244" s="11">
        <v>832</v>
      </c>
      <c r="I244" s="11">
        <v>208</v>
      </c>
      <c r="J244" s="11">
        <f t="shared" si="134"/>
        <v>1230</v>
      </c>
      <c r="K244" s="11">
        <v>984</v>
      </c>
      <c r="L244" s="11">
        <v>246</v>
      </c>
      <c r="M244" s="11">
        <f t="shared" si="135"/>
        <v>1891.3</v>
      </c>
      <c r="N244" s="11">
        <v>1513</v>
      </c>
      <c r="O244" s="11">
        <v>378.3</v>
      </c>
    </row>
    <row r="245" spans="1:15" ht="18.75" customHeight="1">
      <c r="A245" s="35"/>
      <c r="B245" s="36"/>
      <c r="C245" s="42" t="s">
        <v>34</v>
      </c>
      <c r="D245" s="11">
        <f t="shared" si="132"/>
        <v>18.100000000000001</v>
      </c>
      <c r="E245" s="27">
        <v>14.5</v>
      </c>
      <c r="F245" s="27">
        <v>3.6</v>
      </c>
      <c r="G245" s="11">
        <f t="shared" si="133"/>
        <v>36.200000000000003</v>
      </c>
      <c r="H245" s="11">
        <v>29</v>
      </c>
      <c r="I245" s="11">
        <v>7.2</v>
      </c>
      <c r="J245" s="11">
        <f t="shared" si="134"/>
        <v>54.3</v>
      </c>
      <c r="K245" s="11">
        <v>43.5</v>
      </c>
      <c r="L245" s="11">
        <v>10.8</v>
      </c>
      <c r="M245" s="11">
        <f t="shared" si="135"/>
        <v>72.400000000000006</v>
      </c>
      <c r="N245" s="11">
        <v>58</v>
      </c>
      <c r="O245" s="11">
        <v>14.4</v>
      </c>
    </row>
    <row r="246" spans="1:15">
      <c r="A246" s="35"/>
      <c r="B246" s="36"/>
      <c r="C246" s="42" t="s">
        <v>15</v>
      </c>
      <c r="D246" s="11">
        <f t="shared" si="132"/>
        <v>146.5</v>
      </c>
      <c r="E246" s="27">
        <v>117.2</v>
      </c>
      <c r="F246" s="27">
        <v>29.3</v>
      </c>
      <c r="G246" s="11">
        <f t="shared" si="133"/>
        <v>293</v>
      </c>
      <c r="H246" s="11">
        <v>234.4</v>
      </c>
      <c r="I246" s="11">
        <v>58.6</v>
      </c>
      <c r="J246" s="11">
        <f t="shared" si="134"/>
        <v>439.5</v>
      </c>
      <c r="K246" s="11">
        <v>351.6</v>
      </c>
      <c r="L246" s="11">
        <v>87.9</v>
      </c>
      <c r="M246" s="11">
        <f t="shared" si="135"/>
        <v>585.90000000000009</v>
      </c>
      <c r="N246" s="11">
        <v>468.70000000000005</v>
      </c>
      <c r="O246" s="11">
        <v>117.2</v>
      </c>
    </row>
    <row r="247" spans="1:15" ht="18" customHeight="1">
      <c r="A247" s="35"/>
      <c r="B247" s="36"/>
      <c r="C247" s="42" t="s">
        <v>16</v>
      </c>
      <c r="D247" s="11">
        <f t="shared" si="132"/>
        <v>120</v>
      </c>
      <c r="E247" s="27">
        <v>96</v>
      </c>
      <c r="F247" s="27">
        <v>24</v>
      </c>
      <c r="G247" s="11">
        <f t="shared" si="133"/>
        <v>720</v>
      </c>
      <c r="H247" s="11">
        <v>576</v>
      </c>
      <c r="I247" s="11">
        <v>144</v>
      </c>
      <c r="J247" s="11">
        <f t="shared" si="134"/>
        <v>720</v>
      </c>
      <c r="K247" s="11">
        <v>576</v>
      </c>
      <c r="L247" s="11">
        <v>144</v>
      </c>
      <c r="M247" s="11">
        <f t="shared" si="135"/>
        <v>720</v>
      </c>
      <c r="N247" s="11">
        <v>576</v>
      </c>
      <c r="O247" s="11">
        <v>144</v>
      </c>
    </row>
    <row r="248" spans="1:15" ht="19.5" customHeight="1">
      <c r="A248" s="35"/>
      <c r="B248" s="36"/>
      <c r="C248" s="42" t="s">
        <v>17</v>
      </c>
      <c r="D248" s="11">
        <f t="shared" si="132"/>
        <v>712.5</v>
      </c>
      <c r="E248" s="27">
        <v>570</v>
      </c>
      <c r="F248" s="27">
        <v>142.5</v>
      </c>
      <c r="G248" s="11">
        <f t="shared" si="133"/>
        <v>1425</v>
      </c>
      <c r="H248" s="11">
        <v>1140</v>
      </c>
      <c r="I248" s="11">
        <v>285</v>
      </c>
      <c r="J248" s="11">
        <f t="shared" si="134"/>
        <v>2137.5</v>
      </c>
      <c r="K248" s="11">
        <v>1710</v>
      </c>
      <c r="L248" s="11">
        <v>427.5</v>
      </c>
      <c r="M248" s="11">
        <f t="shared" si="135"/>
        <v>2850</v>
      </c>
      <c r="N248" s="11">
        <v>2280</v>
      </c>
      <c r="O248" s="11">
        <v>570</v>
      </c>
    </row>
    <row r="249" spans="1:15">
      <c r="A249" s="35"/>
      <c r="B249" s="36"/>
      <c r="C249" s="42" t="s">
        <v>35</v>
      </c>
      <c r="D249" s="11">
        <f t="shared" si="132"/>
        <v>384.00000000000006</v>
      </c>
      <c r="E249" s="27">
        <v>307.20000000000005</v>
      </c>
      <c r="F249" s="27">
        <v>76.800000000000011</v>
      </c>
      <c r="G249" s="11">
        <f t="shared" si="133"/>
        <v>768.00000000000011</v>
      </c>
      <c r="H249" s="11">
        <v>614.40000000000009</v>
      </c>
      <c r="I249" s="11">
        <v>153.60000000000002</v>
      </c>
      <c r="J249" s="11">
        <f t="shared" si="134"/>
        <v>1152.0000000000002</v>
      </c>
      <c r="K249" s="11">
        <v>921.60000000000014</v>
      </c>
      <c r="L249" s="11">
        <v>230.40000000000003</v>
      </c>
      <c r="M249" s="11">
        <f t="shared" si="135"/>
        <v>1536.0000000000002</v>
      </c>
      <c r="N249" s="11">
        <v>1228.8000000000002</v>
      </c>
      <c r="O249" s="11">
        <v>307.20000000000005</v>
      </c>
    </row>
    <row r="250" spans="1:15">
      <c r="A250" s="35"/>
      <c r="B250" s="36"/>
      <c r="C250" s="42" t="s">
        <v>36</v>
      </c>
      <c r="D250" s="11">
        <f t="shared" si="132"/>
        <v>252.5</v>
      </c>
      <c r="E250" s="27">
        <v>202</v>
      </c>
      <c r="F250" s="27">
        <v>50.5</v>
      </c>
      <c r="G250" s="11">
        <f t="shared" si="133"/>
        <v>505</v>
      </c>
      <c r="H250" s="11">
        <v>404</v>
      </c>
      <c r="I250" s="11">
        <v>101</v>
      </c>
      <c r="J250" s="11">
        <f t="shared" si="134"/>
        <v>757.5</v>
      </c>
      <c r="K250" s="11">
        <v>606</v>
      </c>
      <c r="L250" s="11">
        <v>151.5</v>
      </c>
      <c r="M250" s="11">
        <f t="shared" si="135"/>
        <v>1010</v>
      </c>
      <c r="N250" s="11">
        <v>808</v>
      </c>
      <c r="O250" s="11">
        <v>202</v>
      </c>
    </row>
    <row r="251" spans="1:15" ht="29.25" customHeight="1">
      <c r="A251" s="35"/>
      <c r="B251" s="36"/>
      <c r="C251" s="42" t="s">
        <v>19</v>
      </c>
      <c r="D251" s="11">
        <f t="shared" si="132"/>
        <v>122.5</v>
      </c>
      <c r="E251" s="27">
        <v>98</v>
      </c>
      <c r="F251" s="27">
        <v>24.5</v>
      </c>
      <c r="G251" s="11">
        <f t="shared" si="133"/>
        <v>245</v>
      </c>
      <c r="H251" s="11">
        <v>196</v>
      </c>
      <c r="I251" s="11">
        <v>49</v>
      </c>
      <c r="J251" s="11">
        <f t="shared" si="134"/>
        <v>367.5</v>
      </c>
      <c r="K251" s="11">
        <v>294</v>
      </c>
      <c r="L251" s="11">
        <v>73.5</v>
      </c>
      <c r="M251" s="11">
        <f t="shared" si="135"/>
        <v>490</v>
      </c>
      <c r="N251" s="11">
        <v>392</v>
      </c>
      <c r="O251" s="11">
        <v>98</v>
      </c>
    </row>
    <row r="252" spans="1:15" ht="21.75" customHeight="1">
      <c r="A252" s="35"/>
      <c r="B252" s="36"/>
      <c r="C252" s="42" t="s">
        <v>20</v>
      </c>
      <c r="D252" s="11">
        <f t="shared" si="132"/>
        <v>67.5</v>
      </c>
      <c r="E252" s="27">
        <v>54</v>
      </c>
      <c r="F252" s="27">
        <v>13.5</v>
      </c>
      <c r="G252" s="11">
        <f t="shared" si="133"/>
        <v>135</v>
      </c>
      <c r="H252" s="11">
        <v>108</v>
      </c>
      <c r="I252" s="11">
        <v>27</v>
      </c>
      <c r="J252" s="11">
        <f t="shared" si="134"/>
        <v>202.5</v>
      </c>
      <c r="K252" s="11">
        <v>162</v>
      </c>
      <c r="L252" s="11">
        <v>40.5</v>
      </c>
      <c r="M252" s="11">
        <f t="shared" si="135"/>
        <v>270</v>
      </c>
      <c r="N252" s="11">
        <v>216</v>
      </c>
      <c r="O252" s="11">
        <v>54</v>
      </c>
    </row>
    <row r="253" spans="1:15" ht="21.75" customHeight="1">
      <c r="A253" s="35"/>
      <c r="B253" s="36"/>
      <c r="C253" s="42" t="s">
        <v>22</v>
      </c>
      <c r="D253" s="11">
        <f t="shared" si="132"/>
        <v>60</v>
      </c>
      <c r="E253" s="27">
        <v>48</v>
      </c>
      <c r="F253" s="27">
        <v>12</v>
      </c>
      <c r="G253" s="11">
        <f t="shared" si="133"/>
        <v>120</v>
      </c>
      <c r="H253" s="11">
        <v>96</v>
      </c>
      <c r="I253" s="11">
        <v>24</v>
      </c>
      <c r="J253" s="11">
        <f t="shared" si="134"/>
        <v>180</v>
      </c>
      <c r="K253" s="11">
        <v>144</v>
      </c>
      <c r="L253" s="11">
        <v>36</v>
      </c>
      <c r="M253" s="11">
        <f t="shared" si="135"/>
        <v>240</v>
      </c>
      <c r="N253" s="11">
        <v>192</v>
      </c>
      <c r="O253" s="11">
        <v>48</v>
      </c>
    </row>
    <row r="254" spans="1:15" ht="29.25" customHeight="1">
      <c r="A254" s="35"/>
      <c r="B254" s="36"/>
      <c r="C254" s="42" t="s">
        <v>38</v>
      </c>
      <c r="D254" s="11">
        <f t="shared" si="132"/>
        <v>177.5</v>
      </c>
      <c r="E254" s="27">
        <v>142</v>
      </c>
      <c r="F254" s="27">
        <v>35.5</v>
      </c>
      <c r="G254" s="11">
        <f t="shared" si="133"/>
        <v>355</v>
      </c>
      <c r="H254" s="11">
        <v>284</v>
      </c>
      <c r="I254" s="11">
        <v>71</v>
      </c>
      <c r="J254" s="11">
        <f t="shared" si="134"/>
        <v>532.5</v>
      </c>
      <c r="K254" s="11">
        <v>426</v>
      </c>
      <c r="L254" s="11">
        <v>106.5</v>
      </c>
      <c r="M254" s="11">
        <f t="shared" si="135"/>
        <v>710</v>
      </c>
      <c r="N254" s="11">
        <v>568</v>
      </c>
      <c r="O254" s="11">
        <v>142</v>
      </c>
    </row>
    <row r="255" spans="1:15" ht="20.25" customHeight="1">
      <c r="A255" s="35"/>
      <c r="B255" s="36"/>
      <c r="C255" s="42" t="s">
        <v>24</v>
      </c>
      <c r="D255" s="11">
        <f t="shared" si="132"/>
        <v>322.5</v>
      </c>
      <c r="E255" s="27">
        <v>258</v>
      </c>
      <c r="F255" s="27">
        <v>64.5</v>
      </c>
      <c r="G255" s="11">
        <f t="shared" si="133"/>
        <v>645</v>
      </c>
      <c r="H255" s="11">
        <v>516</v>
      </c>
      <c r="I255" s="11">
        <v>129</v>
      </c>
      <c r="J255" s="11">
        <f t="shared" si="134"/>
        <v>967.5</v>
      </c>
      <c r="K255" s="11">
        <v>774</v>
      </c>
      <c r="L255" s="11">
        <v>193.5</v>
      </c>
      <c r="M255" s="11">
        <f t="shared" si="135"/>
        <v>1290</v>
      </c>
      <c r="N255" s="11">
        <v>1032</v>
      </c>
      <c r="O255" s="11">
        <v>258</v>
      </c>
    </row>
    <row r="256" spans="1:15" ht="21.75" customHeight="1">
      <c r="A256" s="35"/>
      <c r="B256" s="36"/>
      <c r="C256" s="42" t="s">
        <v>25</v>
      </c>
      <c r="D256" s="11">
        <f t="shared" si="132"/>
        <v>3641.6000000000004</v>
      </c>
      <c r="E256" s="27">
        <v>2913.3</v>
      </c>
      <c r="F256" s="27">
        <v>728.3</v>
      </c>
      <c r="G256" s="11">
        <f t="shared" si="133"/>
        <v>3641.6000000000004</v>
      </c>
      <c r="H256" s="11">
        <v>2913.3</v>
      </c>
      <c r="I256" s="11">
        <v>728.3</v>
      </c>
      <c r="J256" s="11">
        <f t="shared" si="134"/>
        <v>3641.6000000000004</v>
      </c>
      <c r="K256" s="11">
        <v>2913.3</v>
      </c>
      <c r="L256" s="11">
        <v>728.3</v>
      </c>
      <c r="M256" s="11">
        <f t="shared" si="135"/>
        <v>3641.6000000000004</v>
      </c>
      <c r="N256" s="11">
        <v>2913.3</v>
      </c>
      <c r="O256" s="11">
        <v>728.3</v>
      </c>
    </row>
    <row r="257" spans="1:15" ht="21.75" customHeight="1">
      <c r="A257" s="35"/>
      <c r="B257" s="36"/>
      <c r="C257" s="42" t="s">
        <v>39</v>
      </c>
      <c r="D257" s="11">
        <f t="shared" si="132"/>
        <v>45</v>
      </c>
      <c r="E257" s="27">
        <v>36</v>
      </c>
      <c r="F257" s="27">
        <v>9</v>
      </c>
      <c r="G257" s="11">
        <f t="shared" si="133"/>
        <v>90</v>
      </c>
      <c r="H257" s="11">
        <v>72</v>
      </c>
      <c r="I257" s="11">
        <v>18</v>
      </c>
      <c r="J257" s="11">
        <f t="shared" si="134"/>
        <v>135</v>
      </c>
      <c r="K257" s="11">
        <v>108</v>
      </c>
      <c r="L257" s="11">
        <v>27</v>
      </c>
      <c r="M257" s="11">
        <f t="shared" si="135"/>
        <v>180</v>
      </c>
      <c r="N257" s="11">
        <v>144</v>
      </c>
      <c r="O257" s="11">
        <v>36</v>
      </c>
    </row>
    <row r="258" spans="1:15">
      <c r="A258" s="35"/>
      <c r="B258" s="36"/>
      <c r="C258" s="40" t="s">
        <v>26</v>
      </c>
      <c r="D258" s="11">
        <f t="shared" si="132"/>
        <v>651.00000000000011</v>
      </c>
      <c r="E258" s="27">
        <v>520.80000000000007</v>
      </c>
      <c r="F258" s="27">
        <v>130.20000000000002</v>
      </c>
      <c r="G258" s="11">
        <f t="shared" si="133"/>
        <v>1302.0000000000002</v>
      </c>
      <c r="H258" s="11">
        <v>1041.6000000000001</v>
      </c>
      <c r="I258" s="11">
        <v>260.40000000000003</v>
      </c>
      <c r="J258" s="11">
        <f t="shared" si="134"/>
        <v>1953</v>
      </c>
      <c r="K258" s="11">
        <v>1562.4</v>
      </c>
      <c r="L258" s="11">
        <v>390.6</v>
      </c>
      <c r="M258" s="11">
        <f t="shared" si="135"/>
        <v>2604.0000000000005</v>
      </c>
      <c r="N258" s="11">
        <v>2083.2000000000003</v>
      </c>
      <c r="O258" s="11">
        <v>520.80000000000007</v>
      </c>
    </row>
    <row r="259" spans="1:15" ht="92.25" customHeight="1">
      <c r="A259" s="35"/>
      <c r="B259" s="6">
        <v>12001</v>
      </c>
      <c r="C259" s="38" t="s">
        <v>155</v>
      </c>
      <c r="D259" s="8">
        <f>E259+F259</f>
        <v>10000</v>
      </c>
      <c r="E259" s="8">
        <f>E263</f>
        <v>8000</v>
      </c>
      <c r="F259" s="8">
        <f>F263</f>
        <v>2000</v>
      </c>
      <c r="G259" s="8">
        <f>H259+I259</f>
        <v>1251000</v>
      </c>
      <c r="H259" s="8">
        <f>H263</f>
        <v>1000800</v>
      </c>
      <c r="I259" s="8">
        <f>I263</f>
        <v>250200</v>
      </c>
      <c r="J259" s="8">
        <f>K259+L259</f>
        <v>1582074.8</v>
      </c>
      <c r="K259" s="8">
        <f>K263</f>
        <v>1176274.8</v>
      </c>
      <c r="L259" s="8">
        <f>L263</f>
        <v>405800</v>
      </c>
      <c r="M259" s="8">
        <f>N259+O259</f>
        <v>1736320.2</v>
      </c>
      <c r="N259" s="8">
        <f>N263</f>
        <v>1210120.2</v>
      </c>
      <c r="O259" s="8">
        <f>O263</f>
        <v>526200</v>
      </c>
    </row>
    <row r="260" spans="1:15" ht="20.25" customHeight="1">
      <c r="A260" s="35"/>
      <c r="B260" s="36"/>
      <c r="C260" s="40" t="s">
        <v>10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ht="19.5" customHeight="1">
      <c r="A261" s="35"/>
      <c r="B261" s="36"/>
      <c r="C261" s="41" t="s">
        <v>31</v>
      </c>
      <c r="D261" s="10">
        <f>E261+F261</f>
        <v>10000</v>
      </c>
      <c r="E261" s="10">
        <f>E259</f>
        <v>8000</v>
      </c>
      <c r="F261" s="10">
        <f>F259</f>
        <v>2000</v>
      </c>
      <c r="G261" s="10">
        <f>H261+I261</f>
        <v>1251000</v>
      </c>
      <c r="H261" s="10">
        <f>H259</f>
        <v>1000800</v>
      </c>
      <c r="I261" s="10">
        <f>I259</f>
        <v>250200</v>
      </c>
      <c r="J261" s="10">
        <f>K261+L261</f>
        <v>1582074.8</v>
      </c>
      <c r="K261" s="10">
        <f>K259</f>
        <v>1176274.8</v>
      </c>
      <c r="L261" s="10">
        <f>L259</f>
        <v>405800</v>
      </c>
      <c r="M261" s="10">
        <f>N261+O261</f>
        <v>1736320.2</v>
      </c>
      <c r="N261" s="10">
        <f>N259</f>
        <v>1210120.2</v>
      </c>
      <c r="O261" s="10">
        <f>O259</f>
        <v>526200</v>
      </c>
    </row>
    <row r="262" spans="1:15" ht="38.25" customHeight="1">
      <c r="A262" s="35"/>
      <c r="B262" s="36"/>
      <c r="C262" s="40" t="s">
        <v>12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ht="24.75" customHeight="1">
      <c r="A263" s="35"/>
      <c r="B263" s="36"/>
      <c r="C263" s="40" t="s">
        <v>27</v>
      </c>
      <c r="D263" s="11">
        <f>E263+F263</f>
        <v>10000</v>
      </c>
      <c r="E263" s="11">
        <f>E264+E265</f>
        <v>8000</v>
      </c>
      <c r="F263" s="11">
        <f>F264+F265</f>
        <v>2000</v>
      </c>
      <c r="G263" s="11">
        <f>H263+I263</f>
        <v>1251000</v>
      </c>
      <c r="H263" s="11">
        <f>H264+H265</f>
        <v>1000800</v>
      </c>
      <c r="I263" s="11">
        <f>I264+I265</f>
        <v>250200</v>
      </c>
      <c r="J263" s="11">
        <f>K263+L263</f>
        <v>1582074.8</v>
      </c>
      <c r="K263" s="11">
        <f>K264+K265</f>
        <v>1176274.8</v>
      </c>
      <c r="L263" s="11">
        <f>L264+L265</f>
        <v>405800</v>
      </c>
      <c r="M263" s="11">
        <f>N263+O263</f>
        <v>1736320.2</v>
      </c>
      <c r="N263" s="11">
        <f>N264+N265</f>
        <v>1210120.2</v>
      </c>
      <c r="O263" s="11">
        <f>O264+O265</f>
        <v>526200</v>
      </c>
    </row>
    <row r="264" spans="1:15">
      <c r="A264" s="35"/>
      <c r="B264" s="36"/>
      <c r="C264" s="42" t="s">
        <v>41</v>
      </c>
      <c r="D264" s="11">
        <f t="shared" ref="D264:D265" si="136">E264+F264</f>
        <v>0</v>
      </c>
      <c r="E264" s="12"/>
      <c r="F264" s="12"/>
      <c r="G264" s="11">
        <f t="shared" ref="G264:G265" si="137">H264+I264</f>
        <v>1220000</v>
      </c>
      <c r="H264" s="12">
        <v>976000</v>
      </c>
      <c r="I264" s="12">
        <v>244000</v>
      </c>
      <c r="J264" s="11">
        <f t="shared" ref="J264:J265" si="138">K264+L264</f>
        <v>1503074.8</v>
      </c>
      <c r="K264" s="12">
        <v>1113074.8</v>
      </c>
      <c r="L264" s="12">
        <v>390000</v>
      </c>
      <c r="M264" s="11">
        <f t="shared" ref="M264:M265" si="139">N264+O264</f>
        <v>1615013.5</v>
      </c>
      <c r="N264" s="12">
        <v>1113074.8</v>
      </c>
      <c r="O264" s="12">
        <v>501938.7</v>
      </c>
    </row>
    <row r="265" spans="1:15">
      <c r="A265" s="35"/>
      <c r="B265" s="36"/>
      <c r="C265" s="42" t="s">
        <v>43</v>
      </c>
      <c r="D265" s="11">
        <f t="shared" si="136"/>
        <v>10000</v>
      </c>
      <c r="E265" s="11">
        <v>8000</v>
      </c>
      <c r="F265" s="11">
        <v>2000</v>
      </c>
      <c r="G265" s="11">
        <f t="shared" si="137"/>
        <v>31000</v>
      </c>
      <c r="H265" s="11">
        <v>24800</v>
      </c>
      <c r="I265" s="11">
        <v>6200</v>
      </c>
      <c r="J265" s="11">
        <f t="shared" si="138"/>
        <v>79000</v>
      </c>
      <c r="K265" s="11">
        <v>63200</v>
      </c>
      <c r="L265" s="11">
        <v>15800</v>
      </c>
      <c r="M265" s="11">
        <f t="shared" si="139"/>
        <v>121306.7</v>
      </c>
      <c r="N265" s="11">
        <v>97045.4</v>
      </c>
      <c r="O265" s="11">
        <v>24261.3</v>
      </c>
    </row>
    <row r="266" spans="1:15" s="4" customFormat="1" ht="41.25" customHeight="1">
      <c r="A266" s="32"/>
      <c r="B266" s="33"/>
      <c r="C266" s="38" t="s">
        <v>71</v>
      </c>
      <c r="D266" s="8">
        <f t="shared" ref="D266:D267" si="140">E266+F266</f>
        <v>703465.60000000009</v>
      </c>
      <c r="E266" s="8">
        <f>E267+E298</f>
        <v>595355.80000000005</v>
      </c>
      <c r="F266" s="8">
        <f>F267+F298</f>
        <v>108109.8</v>
      </c>
      <c r="G266" s="8">
        <f t="shared" ref="G266:G267" si="141">H266+I266</f>
        <v>1504167</v>
      </c>
      <c r="H266" s="8">
        <f>H267+H298</f>
        <v>1316030.8999999999</v>
      </c>
      <c r="I266" s="8">
        <f>I267+I298</f>
        <v>188136.09999999998</v>
      </c>
      <c r="J266" s="8">
        <f t="shared" ref="J266:J267" si="142">K266+L266</f>
        <v>2246729.6</v>
      </c>
      <c r="K266" s="8">
        <f>K267+K298</f>
        <v>1975817</v>
      </c>
      <c r="L266" s="8">
        <f>L267+L298</f>
        <v>270912.59999999998</v>
      </c>
      <c r="M266" s="8">
        <f t="shared" ref="M266:M267" si="143">N266+O266</f>
        <v>2678039.1</v>
      </c>
      <c r="N266" s="8">
        <f>N267+N298</f>
        <v>2324000.5</v>
      </c>
      <c r="O266" s="8">
        <f>O267+O298</f>
        <v>354038.6</v>
      </c>
    </row>
    <row r="267" spans="1:15" ht="24.75" customHeight="1">
      <c r="A267" s="6">
        <v>1086</v>
      </c>
      <c r="B267" s="33"/>
      <c r="C267" s="39" t="s">
        <v>72</v>
      </c>
      <c r="D267" s="8">
        <f t="shared" si="140"/>
        <v>409209.60000000003</v>
      </c>
      <c r="E267" s="8">
        <f>E269+E291</f>
        <v>390660.7</v>
      </c>
      <c r="F267" s="8">
        <f>F269+F291</f>
        <v>18548.899999999998</v>
      </c>
      <c r="G267" s="8">
        <f t="shared" si="141"/>
        <v>1029411.4999999999</v>
      </c>
      <c r="H267" s="8">
        <f>H269+H291</f>
        <v>978428.79999999993</v>
      </c>
      <c r="I267" s="8">
        <f>I269+I291</f>
        <v>50982.69999999999</v>
      </c>
      <c r="J267" s="8">
        <f t="shared" si="142"/>
        <v>1591479.5999999999</v>
      </c>
      <c r="K267" s="8">
        <f>K269+K291</f>
        <v>1505311.0999999999</v>
      </c>
      <c r="L267" s="8">
        <f>L269+L291</f>
        <v>86168.5</v>
      </c>
      <c r="M267" s="8">
        <f t="shared" si="143"/>
        <v>1847241.2</v>
      </c>
      <c r="N267" s="8">
        <f>N269+N291</f>
        <v>1723713</v>
      </c>
      <c r="O267" s="8">
        <f>O269+O291</f>
        <v>123528.19999999998</v>
      </c>
    </row>
    <row r="268" spans="1:15">
      <c r="A268" s="35"/>
      <c r="B268" s="36"/>
      <c r="C268" s="40" t="s">
        <v>9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ht="69.75" customHeight="1">
      <c r="A269" s="35"/>
      <c r="B269" s="6">
        <v>11001</v>
      </c>
      <c r="C269" s="39" t="s">
        <v>73</v>
      </c>
      <c r="D269" s="8">
        <f>E269+F269</f>
        <v>409209.60000000003</v>
      </c>
      <c r="E269" s="8">
        <f>E273</f>
        <v>390660.7</v>
      </c>
      <c r="F269" s="8">
        <f>F273</f>
        <v>18548.899999999998</v>
      </c>
      <c r="G269" s="8">
        <f>H269+I269</f>
        <v>976411.49999999988</v>
      </c>
      <c r="H269" s="8">
        <f>H273</f>
        <v>938678.79999999993</v>
      </c>
      <c r="I269" s="8">
        <f>I273</f>
        <v>37732.69999999999</v>
      </c>
      <c r="J269" s="8">
        <f>K269+L269</f>
        <v>1470479.5999999999</v>
      </c>
      <c r="K269" s="8">
        <f>K273</f>
        <v>1413811.0999999999</v>
      </c>
      <c r="L269" s="8">
        <f>L273</f>
        <v>56668.499999999993</v>
      </c>
      <c r="M269" s="8">
        <f>N269+O269</f>
        <v>1696241.2</v>
      </c>
      <c r="N269" s="8">
        <f>N273</f>
        <v>1610463</v>
      </c>
      <c r="O269" s="8">
        <f>O273</f>
        <v>85778.199999999983</v>
      </c>
    </row>
    <row r="270" spans="1:15">
      <c r="A270" s="35"/>
      <c r="B270" s="36"/>
      <c r="C270" s="40" t="s">
        <v>10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 ht="18" customHeight="1">
      <c r="A271" s="35"/>
      <c r="B271" s="36"/>
      <c r="C271" s="41" t="s">
        <v>11</v>
      </c>
      <c r="D271" s="10">
        <f>E271+F271</f>
        <v>409209.60000000003</v>
      </c>
      <c r="E271" s="10">
        <f>E269</f>
        <v>390660.7</v>
      </c>
      <c r="F271" s="10">
        <f>F269</f>
        <v>18548.899999999998</v>
      </c>
      <c r="G271" s="10">
        <f>H271+I271</f>
        <v>976411.49999999988</v>
      </c>
      <c r="H271" s="10">
        <f>H269</f>
        <v>938678.79999999993</v>
      </c>
      <c r="I271" s="10">
        <f>I269</f>
        <v>37732.69999999999</v>
      </c>
      <c r="J271" s="10">
        <f>K271+L271</f>
        <v>1470479.5999999999</v>
      </c>
      <c r="K271" s="10">
        <f>K269</f>
        <v>1413811.0999999999</v>
      </c>
      <c r="L271" s="10">
        <f>L269</f>
        <v>56668.499999999993</v>
      </c>
      <c r="M271" s="10">
        <f>N271+O271</f>
        <v>1696241.2</v>
      </c>
      <c r="N271" s="10">
        <f>N269</f>
        <v>1610463</v>
      </c>
      <c r="O271" s="10">
        <f>O269</f>
        <v>85778.199999999983</v>
      </c>
    </row>
    <row r="272" spans="1:15" ht="29.25" customHeight="1">
      <c r="A272" s="35"/>
      <c r="B272" s="36"/>
      <c r="C272" s="40" t="s">
        <v>12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 ht="19.5" customHeight="1">
      <c r="A273" s="35"/>
      <c r="B273" s="36"/>
      <c r="C273" s="40" t="s">
        <v>13</v>
      </c>
      <c r="D273" s="11">
        <f t="shared" ref="D273:D290" si="144">E273+F273</f>
        <v>409209.60000000003</v>
      </c>
      <c r="E273" s="11">
        <f>SUM(E274:E290)</f>
        <v>390660.7</v>
      </c>
      <c r="F273" s="11">
        <f>SUM(F274:F290)</f>
        <v>18548.899999999998</v>
      </c>
      <c r="G273" s="11">
        <f t="shared" ref="G273:G290" si="145">H273+I273</f>
        <v>976411.49999999988</v>
      </c>
      <c r="H273" s="11">
        <f>SUM(H274:H290)</f>
        <v>938678.79999999993</v>
      </c>
      <c r="I273" s="11">
        <f>SUM(I274:I290)</f>
        <v>37732.69999999999</v>
      </c>
      <c r="J273" s="11">
        <f t="shared" ref="J273:J290" si="146">K273+L273</f>
        <v>1470479.5999999999</v>
      </c>
      <c r="K273" s="11">
        <f>SUM(K274:K290)</f>
        <v>1413811.0999999999</v>
      </c>
      <c r="L273" s="11">
        <f>SUM(L274:L290)</f>
        <v>56668.499999999993</v>
      </c>
      <c r="M273" s="11">
        <f t="shared" ref="M273:M290" si="147">N273+O273</f>
        <v>1696241.2</v>
      </c>
      <c r="N273" s="11">
        <f>SUM(N274:N290)</f>
        <v>1610463</v>
      </c>
      <c r="O273" s="11">
        <f>SUM(O274:O290)</f>
        <v>85778.199999999983</v>
      </c>
    </row>
    <row r="274" spans="1:15">
      <c r="A274" s="35"/>
      <c r="B274" s="36"/>
      <c r="C274" s="42" t="s">
        <v>14</v>
      </c>
      <c r="D274" s="11">
        <f t="shared" si="144"/>
        <v>53222.2</v>
      </c>
      <c r="E274" s="22">
        <v>39916.699999999997</v>
      </c>
      <c r="F274" s="22">
        <v>13305.5</v>
      </c>
      <c r="G274" s="11">
        <f t="shared" si="145"/>
        <v>101446.5</v>
      </c>
      <c r="H274" s="11">
        <v>76084.899999999994</v>
      </c>
      <c r="I274" s="11">
        <v>25361.599999999999</v>
      </c>
      <c r="J274" s="11">
        <f t="shared" si="146"/>
        <v>149670.79999999999</v>
      </c>
      <c r="K274" s="11">
        <v>112253.09999999999</v>
      </c>
      <c r="L274" s="11">
        <v>37417.699999999997</v>
      </c>
      <c r="M274" s="11">
        <f t="shared" si="147"/>
        <v>196229</v>
      </c>
      <c r="N274" s="11">
        <v>147171.79999999999</v>
      </c>
      <c r="O274" s="11">
        <v>49057.2</v>
      </c>
    </row>
    <row r="275" spans="1:15">
      <c r="A275" s="35"/>
      <c r="B275" s="36"/>
      <c r="C275" s="42" t="s">
        <v>33</v>
      </c>
      <c r="D275" s="11">
        <f t="shared" si="144"/>
        <v>550</v>
      </c>
      <c r="E275" s="22">
        <v>412.5</v>
      </c>
      <c r="F275" s="22">
        <v>137.5</v>
      </c>
      <c r="G275" s="11">
        <f t="shared" si="145"/>
        <v>882.8</v>
      </c>
      <c r="H275" s="11">
        <v>662.1</v>
      </c>
      <c r="I275" s="11">
        <v>220.7</v>
      </c>
      <c r="J275" s="11">
        <f t="shared" si="146"/>
        <v>1215.5999999999999</v>
      </c>
      <c r="K275" s="11">
        <v>911.7</v>
      </c>
      <c r="L275" s="11">
        <v>303.89999999999998</v>
      </c>
      <c r="M275" s="11">
        <f t="shared" si="147"/>
        <v>1765.6</v>
      </c>
      <c r="N275" s="11">
        <v>1324.2</v>
      </c>
      <c r="O275" s="11">
        <v>441.4</v>
      </c>
    </row>
    <row r="276" spans="1:15">
      <c r="A276" s="35"/>
      <c r="B276" s="36"/>
      <c r="C276" s="42" t="s">
        <v>34</v>
      </c>
      <c r="D276" s="11">
        <f t="shared" si="144"/>
        <v>230.8</v>
      </c>
      <c r="E276" s="22">
        <v>173.1</v>
      </c>
      <c r="F276" s="22">
        <v>57.7</v>
      </c>
      <c r="G276" s="11">
        <f t="shared" si="145"/>
        <v>461.6</v>
      </c>
      <c r="H276" s="11">
        <v>346.2</v>
      </c>
      <c r="I276" s="11">
        <v>115.4</v>
      </c>
      <c r="J276" s="11">
        <f t="shared" si="146"/>
        <v>692.30000000000007</v>
      </c>
      <c r="K276" s="11">
        <v>519.20000000000005</v>
      </c>
      <c r="L276" s="11">
        <v>173.10000000000002</v>
      </c>
      <c r="M276" s="11">
        <f t="shared" si="147"/>
        <v>923</v>
      </c>
      <c r="N276" s="11">
        <v>692.2</v>
      </c>
      <c r="O276" s="11">
        <v>230.8</v>
      </c>
    </row>
    <row r="277" spans="1:15">
      <c r="A277" s="35"/>
      <c r="B277" s="36"/>
      <c r="C277" s="42" t="s">
        <v>15</v>
      </c>
      <c r="D277" s="11">
        <f t="shared" si="144"/>
        <v>864.1</v>
      </c>
      <c r="E277" s="22">
        <v>648.1</v>
      </c>
      <c r="F277" s="22">
        <v>216</v>
      </c>
      <c r="G277" s="11">
        <f t="shared" si="145"/>
        <v>1248.2</v>
      </c>
      <c r="H277" s="11">
        <v>936.2</v>
      </c>
      <c r="I277" s="11">
        <v>312</v>
      </c>
      <c r="J277" s="11">
        <f t="shared" si="146"/>
        <v>1632.3000000000002</v>
      </c>
      <c r="K277" s="11">
        <v>1224.3000000000002</v>
      </c>
      <c r="L277" s="11">
        <v>408</v>
      </c>
      <c r="M277" s="11">
        <f t="shared" si="147"/>
        <v>2016.4</v>
      </c>
      <c r="N277" s="11">
        <v>1512.4</v>
      </c>
      <c r="O277" s="11">
        <v>504</v>
      </c>
    </row>
    <row r="278" spans="1:15">
      <c r="A278" s="35"/>
      <c r="B278" s="36"/>
      <c r="C278" s="42" t="s">
        <v>16</v>
      </c>
      <c r="D278" s="11">
        <f t="shared" si="144"/>
        <v>689.69999999999993</v>
      </c>
      <c r="E278" s="22">
        <v>517.29999999999995</v>
      </c>
      <c r="F278" s="22">
        <v>172.4</v>
      </c>
      <c r="G278" s="11">
        <f t="shared" si="145"/>
        <v>899.39999999999986</v>
      </c>
      <c r="H278" s="11">
        <v>674.59999999999991</v>
      </c>
      <c r="I278" s="11">
        <v>224.8</v>
      </c>
      <c r="J278" s="11">
        <f t="shared" si="146"/>
        <v>1109.1999999999998</v>
      </c>
      <c r="K278" s="11">
        <v>831.99999999999989</v>
      </c>
      <c r="L278" s="11">
        <v>277.2</v>
      </c>
      <c r="M278" s="11">
        <f t="shared" si="147"/>
        <v>1318.9999999999998</v>
      </c>
      <c r="N278" s="11">
        <v>989.39999999999986</v>
      </c>
      <c r="O278" s="11">
        <v>329.59999999999997</v>
      </c>
    </row>
    <row r="279" spans="1:15">
      <c r="A279" s="35"/>
      <c r="B279" s="36"/>
      <c r="C279" s="42" t="s">
        <v>64</v>
      </c>
      <c r="D279" s="11">
        <f t="shared" si="144"/>
        <v>7788</v>
      </c>
      <c r="E279" s="22">
        <v>5841</v>
      </c>
      <c r="F279" s="22">
        <v>1947</v>
      </c>
      <c r="G279" s="11">
        <f t="shared" si="145"/>
        <v>15576</v>
      </c>
      <c r="H279" s="11">
        <v>11682</v>
      </c>
      <c r="I279" s="11">
        <v>3894</v>
      </c>
      <c r="J279" s="11">
        <f t="shared" si="146"/>
        <v>23364</v>
      </c>
      <c r="K279" s="11">
        <v>17523</v>
      </c>
      <c r="L279" s="11">
        <v>5841</v>
      </c>
      <c r="M279" s="11">
        <f t="shared" si="147"/>
        <v>31152</v>
      </c>
      <c r="N279" s="11">
        <v>23364</v>
      </c>
      <c r="O279" s="11">
        <v>7788</v>
      </c>
    </row>
    <row r="280" spans="1:15">
      <c r="A280" s="35"/>
      <c r="B280" s="36"/>
      <c r="C280" s="42" t="s">
        <v>17</v>
      </c>
      <c r="D280" s="11">
        <f t="shared" si="144"/>
        <v>50</v>
      </c>
      <c r="E280" s="22">
        <v>37.5</v>
      </c>
      <c r="F280" s="22">
        <v>12.5</v>
      </c>
      <c r="G280" s="11">
        <f t="shared" si="145"/>
        <v>150</v>
      </c>
      <c r="H280" s="11">
        <v>112.5</v>
      </c>
      <c r="I280" s="11">
        <v>37.5</v>
      </c>
      <c r="J280" s="11">
        <f t="shared" si="146"/>
        <v>278</v>
      </c>
      <c r="K280" s="11">
        <v>208.5</v>
      </c>
      <c r="L280" s="11">
        <v>69.5</v>
      </c>
      <c r="M280" s="11">
        <f t="shared" si="147"/>
        <v>368.5</v>
      </c>
      <c r="N280" s="11">
        <v>276.39999999999998</v>
      </c>
      <c r="O280" s="11">
        <v>92.1</v>
      </c>
    </row>
    <row r="281" spans="1:15">
      <c r="A281" s="35"/>
      <c r="B281" s="36"/>
      <c r="C281" s="42" t="s">
        <v>36</v>
      </c>
      <c r="D281" s="11">
        <f t="shared" si="144"/>
        <v>131.6</v>
      </c>
      <c r="E281" s="22">
        <v>98.7</v>
      </c>
      <c r="F281" s="22">
        <v>32.9</v>
      </c>
      <c r="G281" s="11">
        <f t="shared" si="145"/>
        <v>263.2</v>
      </c>
      <c r="H281" s="11">
        <v>197.4</v>
      </c>
      <c r="I281" s="11">
        <v>65.8</v>
      </c>
      <c r="J281" s="11">
        <f t="shared" si="146"/>
        <v>394.8</v>
      </c>
      <c r="K281" s="11">
        <v>296.10000000000002</v>
      </c>
      <c r="L281" s="11">
        <v>98.699999999999989</v>
      </c>
      <c r="M281" s="11">
        <f t="shared" si="147"/>
        <v>526.4</v>
      </c>
      <c r="N281" s="11">
        <v>394.8</v>
      </c>
      <c r="O281" s="11">
        <v>131.6</v>
      </c>
    </row>
    <row r="282" spans="1:15">
      <c r="A282" s="35"/>
      <c r="B282" s="36"/>
      <c r="C282" s="42" t="s">
        <v>18</v>
      </c>
      <c r="D282" s="11">
        <f t="shared" si="144"/>
        <v>153.9</v>
      </c>
      <c r="E282" s="22">
        <v>115.4</v>
      </c>
      <c r="F282" s="22">
        <v>38.5</v>
      </c>
      <c r="G282" s="11">
        <f t="shared" si="145"/>
        <v>307.8</v>
      </c>
      <c r="H282" s="11">
        <v>230.8</v>
      </c>
      <c r="I282" s="11">
        <v>77</v>
      </c>
      <c r="J282" s="11">
        <f t="shared" si="146"/>
        <v>461.70000000000005</v>
      </c>
      <c r="K282" s="11">
        <v>346.20000000000005</v>
      </c>
      <c r="L282" s="11">
        <v>115.5</v>
      </c>
      <c r="M282" s="11">
        <f t="shared" si="147"/>
        <v>615.40000000000009</v>
      </c>
      <c r="N282" s="11">
        <v>461.50000000000006</v>
      </c>
      <c r="O282" s="11">
        <v>153.9</v>
      </c>
    </row>
    <row r="283" spans="1:15">
      <c r="A283" s="35"/>
      <c r="B283" s="36"/>
      <c r="C283" s="42" t="s">
        <v>20</v>
      </c>
      <c r="D283" s="11">
        <f t="shared" si="144"/>
        <v>504.40000000000003</v>
      </c>
      <c r="E283" s="22">
        <v>377.6</v>
      </c>
      <c r="F283" s="22">
        <v>126.8</v>
      </c>
      <c r="G283" s="11">
        <f t="shared" si="145"/>
        <v>528.80000000000007</v>
      </c>
      <c r="H283" s="11">
        <v>395.20000000000005</v>
      </c>
      <c r="I283" s="11">
        <v>133.6</v>
      </c>
      <c r="J283" s="11">
        <f t="shared" si="146"/>
        <v>553.20000000000005</v>
      </c>
      <c r="K283" s="11">
        <v>412.80000000000007</v>
      </c>
      <c r="L283" s="11">
        <v>140.4</v>
      </c>
      <c r="M283" s="11">
        <f t="shared" si="147"/>
        <v>577.80000000000007</v>
      </c>
      <c r="N283" s="11">
        <v>430.50000000000006</v>
      </c>
      <c r="O283" s="11">
        <v>147.30000000000001</v>
      </c>
    </row>
    <row r="284" spans="1:15" ht="23.25" customHeight="1">
      <c r="A284" s="35"/>
      <c r="B284" s="36"/>
      <c r="C284" s="42" t="s">
        <v>21</v>
      </c>
      <c r="D284" s="43">
        <f t="shared" si="144"/>
        <v>0</v>
      </c>
      <c r="E284" s="22">
        <v>0</v>
      </c>
      <c r="F284" s="22">
        <v>0</v>
      </c>
      <c r="G284" s="43">
        <f t="shared" si="145"/>
        <v>570</v>
      </c>
      <c r="H284" s="12">
        <v>427.5</v>
      </c>
      <c r="I284" s="12">
        <v>142.5</v>
      </c>
      <c r="J284" s="43">
        <f t="shared" si="146"/>
        <v>1140</v>
      </c>
      <c r="K284" s="12">
        <v>855</v>
      </c>
      <c r="L284" s="12">
        <v>285</v>
      </c>
      <c r="M284" s="43">
        <f t="shared" si="147"/>
        <v>1140</v>
      </c>
      <c r="N284" s="12">
        <v>855</v>
      </c>
      <c r="O284" s="12">
        <v>285</v>
      </c>
    </row>
    <row r="285" spans="1:15" ht="36" customHeight="1">
      <c r="A285" s="35"/>
      <c r="B285" s="36"/>
      <c r="C285" s="42" t="s">
        <v>23</v>
      </c>
      <c r="D285" s="11">
        <f t="shared" si="144"/>
        <v>1867.6999999999998</v>
      </c>
      <c r="E285" s="22">
        <v>1400.8</v>
      </c>
      <c r="F285" s="22">
        <v>466.9</v>
      </c>
      <c r="G285" s="11">
        <f t="shared" si="145"/>
        <v>3735.3999999999996</v>
      </c>
      <c r="H285" s="11">
        <v>2801.6</v>
      </c>
      <c r="I285" s="11">
        <v>933.8</v>
      </c>
      <c r="J285" s="11">
        <f t="shared" si="146"/>
        <v>5603.0999999999995</v>
      </c>
      <c r="K285" s="11">
        <v>4202.3999999999996</v>
      </c>
      <c r="L285" s="11">
        <v>1400.6999999999998</v>
      </c>
      <c r="M285" s="11">
        <f t="shared" si="147"/>
        <v>7470.7</v>
      </c>
      <c r="N285" s="11">
        <v>5603.2</v>
      </c>
      <c r="O285" s="11">
        <v>1867.4999999999998</v>
      </c>
    </row>
    <row r="286" spans="1:15" ht="22.5" customHeight="1">
      <c r="A286" s="35"/>
      <c r="B286" s="36"/>
      <c r="C286" s="42" t="s">
        <v>24</v>
      </c>
      <c r="D286" s="11">
        <f t="shared" si="144"/>
        <v>749.2</v>
      </c>
      <c r="E286" s="22">
        <v>561.9</v>
      </c>
      <c r="F286" s="22">
        <v>187.3</v>
      </c>
      <c r="G286" s="11">
        <f t="shared" si="145"/>
        <v>1018.4</v>
      </c>
      <c r="H286" s="11">
        <v>763.8</v>
      </c>
      <c r="I286" s="11">
        <v>254.60000000000002</v>
      </c>
      <c r="J286" s="11">
        <f t="shared" si="146"/>
        <v>1287.5999999999999</v>
      </c>
      <c r="K286" s="11">
        <v>965.69999999999993</v>
      </c>
      <c r="L286" s="11">
        <v>321.90000000000003</v>
      </c>
      <c r="M286" s="11">
        <f t="shared" si="147"/>
        <v>1556.8</v>
      </c>
      <c r="N286" s="11">
        <v>1167.5999999999999</v>
      </c>
      <c r="O286" s="11">
        <v>389.20000000000005</v>
      </c>
    </row>
    <row r="287" spans="1:15" ht="20.25" customHeight="1">
      <c r="A287" s="35"/>
      <c r="B287" s="36"/>
      <c r="C287" s="42" t="s">
        <v>25</v>
      </c>
      <c r="D287" s="11">
        <f t="shared" si="144"/>
        <v>4972.2</v>
      </c>
      <c r="E287" s="22">
        <v>3729.1</v>
      </c>
      <c r="F287" s="22">
        <v>1243.0999999999999</v>
      </c>
      <c r="G287" s="11">
        <f t="shared" si="145"/>
        <v>9944.4</v>
      </c>
      <c r="H287" s="11">
        <v>7458.2</v>
      </c>
      <c r="I287" s="11">
        <v>2486.1999999999998</v>
      </c>
      <c r="J287" s="11">
        <f t="shared" si="146"/>
        <v>14916.599999999999</v>
      </c>
      <c r="K287" s="11">
        <v>11187.3</v>
      </c>
      <c r="L287" s="11">
        <v>3729.2999999999997</v>
      </c>
      <c r="M287" s="11">
        <f t="shared" si="147"/>
        <v>19888.699999999997</v>
      </c>
      <c r="N287" s="11">
        <v>14916.4</v>
      </c>
      <c r="O287" s="11">
        <v>4972.2999999999993</v>
      </c>
    </row>
    <row r="288" spans="1:15" ht="27.75" customHeight="1">
      <c r="A288" s="35"/>
      <c r="B288" s="36"/>
      <c r="C288" s="42" t="s">
        <v>39</v>
      </c>
      <c r="D288" s="11">
        <f t="shared" si="144"/>
        <v>103.69999999999999</v>
      </c>
      <c r="E288" s="22">
        <v>77.8</v>
      </c>
      <c r="F288" s="22">
        <v>25.9</v>
      </c>
      <c r="G288" s="11">
        <f t="shared" si="145"/>
        <v>207.39999999999998</v>
      </c>
      <c r="H288" s="11">
        <v>155.6</v>
      </c>
      <c r="I288" s="11">
        <v>51.8</v>
      </c>
      <c r="J288" s="11">
        <f t="shared" si="146"/>
        <v>311.09999999999997</v>
      </c>
      <c r="K288" s="11">
        <v>233.39999999999998</v>
      </c>
      <c r="L288" s="11">
        <v>77.699999999999989</v>
      </c>
      <c r="M288" s="11">
        <f t="shared" si="147"/>
        <v>414.99999999999994</v>
      </c>
      <c r="N288" s="11">
        <v>311.29999999999995</v>
      </c>
      <c r="O288" s="11">
        <v>103.69999999999999</v>
      </c>
    </row>
    <row r="289" spans="1:15" ht="45.75" customHeight="1">
      <c r="A289" s="35"/>
      <c r="B289" s="36"/>
      <c r="C289" s="40" t="s">
        <v>40</v>
      </c>
      <c r="D289" s="11">
        <f t="shared" si="144"/>
        <v>162.5</v>
      </c>
      <c r="E289" s="22">
        <v>121.9</v>
      </c>
      <c r="F289" s="22">
        <v>40.6</v>
      </c>
      <c r="G289" s="11">
        <f t="shared" si="145"/>
        <v>325</v>
      </c>
      <c r="H289" s="11">
        <v>243.8</v>
      </c>
      <c r="I289" s="11">
        <v>81.2</v>
      </c>
      <c r="J289" s="11">
        <f t="shared" si="146"/>
        <v>487.50000000000006</v>
      </c>
      <c r="K289" s="11">
        <v>365.70000000000005</v>
      </c>
      <c r="L289" s="11">
        <v>121.80000000000001</v>
      </c>
      <c r="M289" s="11">
        <f t="shared" si="147"/>
        <v>650</v>
      </c>
      <c r="N289" s="11">
        <v>487.6</v>
      </c>
      <c r="O289" s="11">
        <v>162.4</v>
      </c>
    </row>
    <row r="290" spans="1:15">
      <c r="A290" s="35"/>
      <c r="B290" s="36"/>
      <c r="C290" s="40" t="s">
        <v>26</v>
      </c>
      <c r="D290" s="11">
        <f t="shared" si="144"/>
        <v>337169.6</v>
      </c>
      <c r="E290" s="22">
        <v>336631.3</v>
      </c>
      <c r="F290" s="22">
        <v>538.29999999999995</v>
      </c>
      <c r="G290" s="11">
        <f t="shared" si="145"/>
        <v>838846.59999999986</v>
      </c>
      <c r="H290" s="11">
        <v>835506.39999999991</v>
      </c>
      <c r="I290" s="11">
        <v>3340.2</v>
      </c>
      <c r="J290" s="11">
        <f t="shared" si="146"/>
        <v>1267361.8</v>
      </c>
      <c r="K290" s="11">
        <v>1261474.7</v>
      </c>
      <c r="L290" s="11">
        <v>5887.1</v>
      </c>
      <c r="M290" s="11">
        <f t="shared" si="147"/>
        <v>1429626.9</v>
      </c>
      <c r="N290" s="11">
        <v>1410504.7</v>
      </c>
      <c r="O290" s="11">
        <v>19122.2</v>
      </c>
    </row>
    <row r="291" spans="1:15" ht="90.75" customHeight="1">
      <c r="A291" s="35"/>
      <c r="B291" s="6">
        <v>12001</v>
      </c>
      <c r="C291" s="39" t="s">
        <v>74</v>
      </c>
      <c r="D291" s="18">
        <f>E291+F291</f>
        <v>0</v>
      </c>
      <c r="E291" s="18">
        <f>E295</f>
        <v>0</v>
      </c>
      <c r="F291" s="18">
        <f>F295</f>
        <v>0</v>
      </c>
      <c r="G291" s="18">
        <f>H291+I291</f>
        <v>53000</v>
      </c>
      <c r="H291" s="18">
        <f>H295</f>
        <v>39750</v>
      </c>
      <c r="I291" s="18">
        <f>I295</f>
        <v>13250</v>
      </c>
      <c r="J291" s="18">
        <f>K291+L291</f>
        <v>121000</v>
      </c>
      <c r="K291" s="18">
        <f>K295</f>
        <v>91500</v>
      </c>
      <c r="L291" s="18">
        <f>L295</f>
        <v>29500</v>
      </c>
      <c r="M291" s="18">
        <f>N291+O291</f>
        <v>151000</v>
      </c>
      <c r="N291" s="18">
        <f>N295</f>
        <v>113250</v>
      </c>
      <c r="O291" s="18">
        <f>O295</f>
        <v>37750</v>
      </c>
    </row>
    <row r="292" spans="1:15">
      <c r="A292" s="35"/>
      <c r="B292" s="36"/>
      <c r="C292" s="40" t="s">
        <v>10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>
      <c r="A293" s="35"/>
      <c r="B293" s="36"/>
      <c r="C293" s="41" t="s">
        <v>11</v>
      </c>
      <c r="D293" s="10">
        <f>E293+F293</f>
        <v>0</v>
      </c>
      <c r="E293" s="19">
        <f>E291</f>
        <v>0</v>
      </c>
      <c r="F293" s="19">
        <f>F291</f>
        <v>0</v>
      </c>
      <c r="G293" s="10">
        <f>H293+I293</f>
        <v>53000</v>
      </c>
      <c r="H293" s="20">
        <f>H291</f>
        <v>39750</v>
      </c>
      <c r="I293" s="20">
        <f>I291</f>
        <v>13250</v>
      </c>
      <c r="J293" s="10">
        <f>K293+L293</f>
        <v>121000</v>
      </c>
      <c r="K293" s="20">
        <f>K291</f>
        <v>91500</v>
      </c>
      <c r="L293" s="20">
        <f>L291</f>
        <v>29500</v>
      </c>
      <c r="M293" s="10">
        <f>N293+O293</f>
        <v>151000</v>
      </c>
      <c r="N293" s="20">
        <f>N291</f>
        <v>113250</v>
      </c>
      <c r="O293" s="20">
        <f>O291</f>
        <v>37750</v>
      </c>
    </row>
    <row r="294" spans="1:15" ht="37.5" customHeight="1">
      <c r="A294" s="35"/>
      <c r="B294" s="36"/>
      <c r="C294" s="40" t="s">
        <v>12</v>
      </c>
      <c r="D294" s="9"/>
      <c r="E294" s="9"/>
      <c r="F294" s="9"/>
      <c r="G294" s="9"/>
      <c r="H294" s="11"/>
      <c r="I294" s="11"/>
      <c r="J294" s="11"/>
      <c r="K294" s="11"/>
      <c r="L294" s="11"/>
      <c r="M294" s="11"/>
      <c r="N294" s="11"/>
      <c r="O294" s="11"/>
    </row>
    <row r="295" spans="1:15">
      <c r="A295" s="35"/>
      <c r="B295" s="36"/>
      <c r="C295" s="40" t="s">
        <v>27</v>
      </c>
      <c r="D295" s="12">
        <f>E295+F295</f>
        <v>0</v>
      </c>
      <c r="E295" s="12">
        <f>E296+E297</f>
        <v>0</v>
      </c>
      <c r="F295" s="12">
        <f>F296+F297</f>
        <v>0</v>
      </c>
      <c r="G295" s="21">
        <f>H295+I295</f>
        <v>53000</v>
      </c>
      <c r="H295" s="21">
        <f>H296+H297</f>
        <v>39750</v>
      </c>
      <c r="I295" s="21">
        <f>I296+I297</f>
        <v>13250</v>
      </c>
      <c r="J295" s="21">
        <f>K295+L295</f>
        <v>121000</v>
      </c>
      <c r="K295" s="21">
        <f>K296+K297</f>
        <v>91500</v>
      </c>
      <c r="L295" s="21">
        <f>L296+L297</f>
        <v>29500</v>
      </c>
      <c r="M295" s="21">
        <f>N295+O295</f>
        <v>151000</v>
      </c>
      <c r="N295" s="21">
        <f>N296+N297</f>
        <v>113250</v>
      </c>
      <c r="O295" s="21">
        <f>O296+O297</f>
        <v>37750</v>
      </c>
    </row>
    <row r="296" spans="1:15">
      <c r="A296" s="35"/>
      <c r="B296" s="36"/>
      <c r="C296" s="42" t="s">
        <v>41</v>
      </c>
      <c r="D296" s="12">
        <f>E296+F296</f>
        <v>0</v>
      </c>
      <c r="E296" s="12">
        <v>0</v>
      </c>
      <c r="F296" s="12">
        <v>0</v>
      </c>
      <c r="G296" s="21">
        <f>H296+I296</f>
        <v>53000</v>
      </c>
      <c r="H296" s="21">
        <v>39750</v>
      </c>
      <c r="I296" s="21">
        <v>13250</v>
      </c>
      <c r="J296" s="21">
        <f>K296+L296</f>
        <v>105750</v>
      </c>
      <c r="K296" s="21">
        <v>80000</v>
      </c>
      <c r="L296" s="21">
        <v>25750</v>
      </c>
      <c r="M296" s="21">
        <f>N296+O296</f>
        <v>105750</v>
      </c>
      <c r="N296" s="21">
        <v>80000</v>
      </c>
      <c r="O296" s="21">
        <v>25750</v>
      </c>
    </row>
    <row r="297" spans="1:15">
      <c r="A297" s="35"/>
      <c r="B297" s="36"/>
      <c r="C297" s="42" t="s">
        <v>28</v>
      </c>
      <c r="D297" s="12">
        <f>E297+F297</f>
        <v>0</v>
      </c>
      <c r="E297" s="12">
        <v>0</v>
      </c>
      <c r="F297" s="12">
        <v>0</v>
      </c>
      <c r="G297" s="21">
        <f>H297+I297</f>
        <v>0</v>
      </c>
      <c r="H297" s="21"/>
      <c r="I297" s="21"/>
      <c r="J297" s="21">
        <f>K297+L297</f>
        <v>15250</v>
      </c>
      <c r="K297" s="21">
        <v>11500</v>
      </c>
      <c r="L297" s="21">
        <v>3750</v>
      </c>
      <c r="M297" s="21">
        <f>N297+O297</f>
        <v>45250</v>
      </c>
      <c r="N297" s="21">
        <v>33250</v>
      </c>
      <c r="O297" s="21">
        <v>12000</v>
      </c>
    </row>
    <row r="298" spans="1:15" ht="39" customHeight="1">
      <c r="A298" s="6">
        <v>1134</v>
      </c>
      <c r="B298" s="33"/>
      <c r="C298" s="39" t="s">
        <v>75</v>
      </c>
      <c r="D298" s="8">
        <f>E298+F298</f>
        <v>294256</v>
      </c>
      <c r="E298" s="8">
        <f>E300+E324+E347</f>
        <v>204695.09999999998</v>
      </c>
      <c r="F298" s="8">
        <f>F300+F324+F347</f>
        <v>89560.900000000009</v>
      </c>
      <c r="G298" s="8">
        <f>H298+I298</f>
        <v>474755.5</v>
      </c>
      <c r="H298" s="8">
        <f>H300+H324+H347</f>
        <v>337602.1</v>
      </c>
      <c r="I298" s="8">
        <f>I300+I324+I347</f>
        <v>137153.4</v>
      </c>
      <c r="J298" s="8">
        <f>K298+L298</f>
        <v>655250</v>
      </c>
      <c r="K298" s="8">
        <f>K300+K324+K347</f>
        <v>470505.9</v>
      </c>
      <c r="L298" s="8">
        <f>L300+L324+L347</f>
        <v>184744.09999999998</v>
      </c>
      <c r="M298" s="8">
        <f>N298+O298</f>
        <v>830797.9</v>
      </c>
      <c r="N298" s="8">
        <f>N300+N324+N347</f>
        <v>600287.5</v>
      </c>
      <c r="O298" s="8">
        <f>O300+O324+O347</f>
        <v>230510.4</v>
      </c>
    </row>
    <row r="299" spans="1:15">
      <c r="A299" s="35"/>
      <c r="B299" s="36"/>
      <c r="C299" s="40" t="s">
        <v>9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 ht="73.5" customHeight="1">
      <c r="A300" s="35"/>
      <c r="B300" s="6">
        <v>11001</v>
      </c>
      <c r="C300" s="38" t="s">
        <v>146</v>
      </c>
      <c r="D300" s="8">
        <f>E300+F300</f>
        <v>43220.700000000004</v>
      </c>
      <c r="E300" s="8">
        <f>E304</f>
        <v>36017.300000000003</v>
      </c>
      <c r="F300" s="8">
        <f>F304</f>
        <v>7203.4000000000005</v>
      </c>
      <c r="G300" s="8">
        <f>H300+I300</f>
        <v>86441.400000000009</v>
      </c>
      <c r="H300" s="8">
        <f>H304</f>
        <v>72034.600000000006</v>
      </c>
      <c r="I300" s="8">
        <f>I304</f>
        <v>14406.800000000001</v>
      </c>
      <c r="J300" s="8">
        <f>K300+L300</f>
        <v>129662.09999999999</v>
      </c>
      <c r="K300" s="8">
        <f>K304</f>
        <v>108051.9</v>
      </c>
      <c r="L300" s="8">
        <f>L304</f>
        <v>21610.2</v>
      </c>
      <c r="M300" s="8">
        <f>N300+O300</f>
        <v>172882.8</v>
      </c>
      <c r="N300" s="8">
        <f>N304</f>
        <v>144069</v>
      </c>
      <c r="O300" s="8">
        <f>O304</f>
        <v>28813.8</v>
      </c>
    </row>
    <row r="301" spans="1:15">
      <c r="A301" s="35"/>
      <c r="B301" s="36"/>
      <c r="C301" s="40" t="s">
        <v>10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1:15">
      <c r="A302" s="35"/>
      <c r="B302" s="36"/>
      <c r="C302" s="41" t="s">
        <v>31</v>
      </c>
      <c r="D302" s="10">
        <f>E302+F302</f>
        <v>43220.700000000004</v>
      </c>
      <c r="E302" s="10">
        <f>E300</f>
        <v>36017.300000000003</v>
      </c>
      <c r="F302" s="10">
        <f>F300</f>
        <v>7203.4000000000005</v>
      </c>
      <c r="G302" s="10">
        <f>H302+I302</f>
        <v>86441.400000000009</v>
      </c>
      <c r="H302" s="10">
        <f>H300</f>
        <v>72034.600000000006</v>
      </c>
      <c r="I302" s="10">
        <f>I300</f>
        <v>14406.800000000001</v>
      </c>
      <c r="J302" s="10">
        <f>K302+L302</f>
        <v>129662.09999999999</v>
      </c>
      <c r="K302" s="10">
        <f>K300</f>
        <v>108051.9</v>
      </c>
      <c r="L302" s="10">
        <f>L300</f>
        <v>21610.2</v>
      </c>
      <c r="M302" s="10">
        <f>N302+O302</f>
        <v>172882.8</v>
      </c>
      <c r="N302" s="10">
        <f>N300</f>
        <v>144069</v>
      </c>
      <c r="O302" s="10">
        <f>O300</f>
        <v>28813.8</v>
      </c>
    </row>
    <row r="303" spans="1:15" ht="40.5" customHeight="1">
      <c r="A303" s="35"/>
      <c r="B303" s="36"/>
      <c r="C303" s="40" t="s">
        <v>12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1:15">
      <c r="A304" s="35"/>
      <c r="B304" s="36"/>
      <c r="C304" s="40" t="s">
        <v>13</v>
      </c>
      <c r="D304" s="11">
        <f t="shared" ref="D304:D324" si="148">E304+F304</f>
        <v>43220.700000000004</v>
      </c>
      <c r="E304" s="11">
        <f>SUM(E305:E323)</f>
        <v>36017.300000000003</v>
      </c>
      <c r="F304" s="11">
        <f>SUM(F305:F323)</f>
        <v>7203.4000000000005</v>
      </c>
      <c r="G304" s="11">
        <f t="shared" ref="G304:G324" si="149">H304+I304</f>
        <v>86441.400000000009</v>
      </c>
      <c r="H304" s="11">
        <f>SUM(H305:H323)</f>
        <v>72034.600000000006</v>
      </c>
      <c r="I304" s="11">
        <f>SUM(I305:I323)</f>
        <v>14406.800000000001</v>
      </c>
      <c r="J304" s="11">
        <f t="shared" ref="J304:J324" si="150">K304+L304</f>
        <v>129662.09999999999</v>
      </c>
      <c r="K304" s="11">
        <f>SUM(K305:K323)</f>
        <v>108051.9</v>
      </c>
      <c r="L304" s="11">
        <f>SUM(L305:L323)</f>
        <v>21610.2</v>
      </c>
      <c r="M304" s="11">
        <f t="shared" ref="M304:M324" si="151">N304+O304</f>
        <v>172882.8</v>
      </c>
      <c r="N304" s="11">
        <f>SUM(N305:N323)</f>
        <v>144069</v>
      </c>
      <c r="O304" s="11">
        <f>SUM(O305:O323)</f>
        <v>28813.8</v>
      </c>
    </row>
    <row r="305" spans="1:15">
      <c r="A305" s="35"/>
      <c r="B305" s="36"/>
      <c r="C305" s="42" t="s">
        <v>14</v>
      </c>
      <c r="D305" s="11">
        <f t="shared" si="148"/>
        <v>8296.5</v>
      </c>
      <c r="E305" s="22">
        <v>8296.5</v>
      </c>
      <c r="F305" s="22"/>
      <c r="G305" s="11">
        <f t="shared" si="149"/>
        <v>16593</v>
      </c>
      <c r="H305" s="11">
        <v>16593</v>
      </c>
      <c r="I305" s="11">
        <v>0</v>
      </c>
      <c r="J305" s="11">
        <f t="shared" si="150"/>
        <v>24889.5</v>
      </c>
      <c r="K305" s="11">
        <v>24889.5</v>
      </c>
      <c r="L305" s="11">
        <v>0</v>
      </c>
      <c r="M305" s="11">
        <f t="shared" si="151"/>
        <v>33186</v>
      </c>
      <c r="N305" s="11">
        <v>33186</v>
      </c>
      <c r="O305" s="11">
        <v>0</v>
      </c>
    </row>
    <row r="306" spans="1:15" ht="19.5" customHeight="1">
      <c r="A306" s="35"/>
      <c r="B306" s="36"/>
      <c r="C306" s="42" t="s">
        <v>32</v>
      </c>
      <c r="D306" s="11">
        <f t="shared" si="148"/>
        <v>16.2</v>
      </c>
      <c r="E306" s="22">
        <v>13.5</v>
      </c>
      <c r="F306" s="22">
        <v>2.7</v>
      </c>
      <c r="G306" s="11">
        <f t="shared" si="149"/>
        <v>32.4</v>
      </c>
      <c r="H306" s="11">
        <v>27</v>
      </c>
      <c r="I306" s="11">
        <v>5.4</v>
      </c>
      <c r="J306" s="11">
        <f t="shared" si="150"/>
        <v>48.6</v>
      </c>
      <c r="K306" s="11">
        <v>40.5</v>
      </c>
      <c r="L306" s="11">
        <v>8.1000000000000014</v>
      </c>
      <c r="M306" s="11">
        <f t="shared" si="151"/>
        <v>64.7</v>
      </c>
      <c r="N306" s="11">
        <v>54</v>
      </c>
      <c r="O306" s="11">
        <v>10.700000000000001</v>
      </c>
    </row>
    <row r="307" spans="1:15">
      <c r="A307" s="35"/>
      <c r="B307" s="36"/>
      <c r="C307" s="42" t="s">
        <v>33</v>
      </c>
      <c r="D307" s="11">
        <f t="shared" si="148"/>
        <v>199.60000000000002</v>
      </c>
      <c r="E307" s="22">
        <v>166.3</v>
      </c>
      <c r="F307" s="22">
        <v>33.299999999999997</v>
      </c>
      <c r="G307" s="11">
        <f t="shared" si="149"/>
        <v>399.20000000000005</v>
      </c>
      <c r="H307" s="11">
        <v>332.6</v>
      </c>
      <c r="I307" s="11">
        <v>66.599999999999994</v>
      </c>
      <c r="J307" s="11">
        <f t="shared" si="150"/>
        <v>598.80000000000007</v>
      </c>
      <c r="K307" s="11">
        <v>498.90000000000003</v>
      </c>
      <c r="L307" s="11">
        <v>99.899999999999991</v>
      </c>
      <c r="M307" s="11">
        <f t="shared" si="151"/>
        <v>798.40000000000009</v>
      </c>
      <c r="N307" s="11">
        <v>665.2</v>
      </c>
      <c r="O307" s="11">
        <v>133.19999999999999</v>
      </c>
    </row>
    <row r="308" spans="1:15">
      <c r="A308" s="35"/>
      <c r="B308" s="36"/>
      <c r="C308" s="42" t="s">
        <v>34</v>
      </c>
      <c r="D308" s="11">
        <f t="shared" si="148"/>
        <v>8.6999999999999993</v>
      </c>
      <c r="E308" s="22">
        <v>7.3</v>
      </c>
      <c r="F308" s="22">
        <v>1.4</v>
      </c>
      <c r="G308" s="11">
        <f t="shared" si="149"/>
        <v>17.399999999999999</v>
      </c>
      <c r="H308" s="11">
        <v>14.6</v>
      </c>
      <c r="I308" s="11">
        <v>2.8</v>
      </c>
      <c r="J308" s="11">
        <f t="shared" si="150"/>
        <v>26.099999999999998</v>
      </c>
      <c r="K308" s="11">
        <v>21.9</v>
      </c>
      <c r="L308" s="11">
        <v>4.1999999999999993</v>
      </c>
      <c r="M308" s="11">
        <f t="shared" si="151"/>
        <v>34.799999999999997</v>
      </c>
      <c r="N308" s="11">
        <v>29.2</v>
      </c>
      <c r="O308" s="11">
        <v>5.6</v>
      </c>
    </row>
    <row r="309" spans="1:15">
      <c r="A309" s="35"/>
      <c r="B309" s="36"/>
      <c r="C309" s="42" t="s">
        <v>15</v>
      </c>
      <c r="D309" s="11">
        <f t="shared" si="148"/>
        <v>363.90000000000003</v>
      </c>
      <c r="E309" s="22">
        <v>312.3</v>
      </c>
      <c r="F309" s="22">
        <v>51.6</v>
      </c>
      <c r="G309" s="11">
        <f t="shared" si="149"/>
        <v>727.80000000000007</v>
      </c>
      <c r="H309" s="11">
        <v>624.6</v>
      </c>
      <c r="I309" s="11">
        <v>103.2</v>
      </c>
      <c r="J309" s="11">
        <f t="shared" si="150"/>
        <v>1091.7</v>
      </c>
      <c r="K309" s="11">
        <v>936.90000000000009</v>
      </c>
      <c r="L309" s="11">
        <v>154.80000000000001</v>
      </c>
      <c r="M309" s="11">
        <f t="shared" si="151"/>
        <v>1455.6000000000001</v>
      </c>
      <c r="N309" s="11">
        <v>1249.2</v>
      </c>
      <c r="O309" s="11">
        <v>206.4</v>
      </c>
    </row>
    <row r="310" spans="1:15">
      <c r="A310" s="35"/>
      <c r="B310" s="36"/>
      <c r="C310" s="42" t="s">
        <v>16</v>
      </c>
      <c r="D310" s="11">
        <f t="shared" si="148"/>
        <v>227.1</v>
      </c>
      <c r="E310" s="22">
        <v>227.1</v>
      </c>
      <c r="F310" s="22"/>
      <c r="G310" s="11">
        <f t="shared" si="149"/>
        <v>454.2</v>
      </c>
      <c r="H310" s="11">
        <v>454.2</v>
      </c>
      <c r="I310" s="11">
        <v>0</v>
      </c>
      <c r="J310" s="11">
        <f t="shared" si="150"/>
        <v>681.3</v>
      </c>
      <c r="K310" s="11">
        <v>681.3</v>
      </c>
      <c r="L310" s="11">
        <v>0</v>
      </c>
      <c r="M310" s="11">
        <f t="shared" si="151"/>
        <v>908.4</v>
      </c>
      <c r="N310" s="11">
        <v>908.4</v>
      </c>
      <c r="O310" s="11">
        <v>0</v>
      </c>
    </row>
    <row r="311" spans="1:15">
      <c r="A311" s="35"/>
      <c r="B311" s="36"/>
      <c r="C311" s="42" t="s">
        <v>64</v>
      </c>
      <c r="D311" s="11">
        <f t="shared" si="148"/>
        <v>2247.3000000000002</v>
      </c>
      <c r="E311" s="22">
        <v>1872.8</v>
      </c>
      <c r="F311" s="22">
        <v>374.5</v>
      </c>
      <c r="G311" s="11">
        <f t="shared" si="149"/>
        <v>4494.6000000000004</v>
      </c>
      <c r="H311" s="11">
        <v>3745.6</v>
      </c>
      <c r="I311" s="11">
        <v>749</v>
      </c>
      <c r="J311" s="11">
        <f t="shared" si="150"/>
        <v>6741.9</v>
      </c>
      <c r="K311" s="11">
        <v>5618.4</v>
      </c>
      <c r="L311" s="11">
        <v>1123.5</v>
      </c>
      <c r="M311" s="11">
        <f t="shared" si="151"/>
        <v>8989.2000000000007</v>
      </c>
      <c r="N311" s="11">
        <v>7491.2</v>
      </c>
      <c r="O311" s="11">
        <v>1498</v>
      </c>
    </row>
    <row r="312" spans="1:15">
      <c r="A312" s="35"/>
      <c r="B312" s="36"/>
      <c r="C312" s="42" t="s">
        <v>17</v>
      </c>
      <c r="D312" s="11">
        <f t="shared" si="148"/>
        <v>70.599999999999994</v>
      </c>
      <c r="E312" s="22">
        <v>70.599999999999994</v>
      </c>
      <c r="F312" s="22"/>
      <c r="G312" s="11">
        <f t="shared" si="149"/>
        <v>141.19999999999999</v>
      </c>
      <c r="H312" s="11">
        <v>141.19999999999999</v>
      </c>
      <c r="I312" s="11">
        <v>0</v>
      </c>
      <c r="J312" s="11">
        <f t="shared" si="150"/>
        <v>211.79999999999998</v>
      </c>
      <c r="K312" s="11">
        <v>211.79999999999998</v>
      </c>
      <c r="L312" s="11">
        <v>0</v>
      </c>
      <c r="M312" s="11">
        <f t="shared" si="151"/>
        <v>282.39999999999998</v>
      </c>
      <c r="N312" s="11">
        <v>282.39999999999998</v>
      </c>
      <c r="O312" s="11">
        <v>0</v>
      </c>
    </row>
    <row r="313" spans="1:15">
      <c r="A313" s="35"/>
      <c r="B313" s="36"/>
      <c r="C313" s="42" t="s">
        <v>35</v>
      </c>
      <c r="D313" s="11">
        <f t="shared" si="148"/>
        <v>432.4</v>
      </c>
      <c r="E313" s="22">
        <v>432.4</v>
      </c>
      <c r="F313" s="22"/>
      <c r="G313" s="11">
        <f t="shared" si="149"/>
        <v>864.8</v>
      </c>
      <c r="H313" s="11">
        <v>864.8</v>
      </c>
      <c r="I313" s="11">
        <v>0</v>
      </c>
      <c r="J313" s="11">
        <f t="shared" si="150"/>
        <v>1297.1999999999998</v>
      </c>
      <c r="K313" s="11">
        <v>1297.1999999999998</v>
      </c>
      <c r="L313" s="11">
        <v>0</v>
      </c>
      <c r="M313" s="11">
        <f t="shared" si="151"/>
        <v>1729.6</v>
      </c>
      <c r="N313" s="11">
        <v>1729.6</v>
      </c>
      <c r="O313" s="11">
        <v>0</v>
      </c>
    </row>
    <row r="314" spans="1:15">
      <c r="A314" s="35"/>
      <c r="B314" s="36"/>
      <c r="C314" s="42" t="s">
        <v>18</v>
      </c>
      <c r="D314" s="11">
        <f t="shared" si="148"/>
        <v>351.3</v>
      </c>
      <c r="E314" s="22">
        <v>328.6</v>
      </c>
      <c r="F314" s="22">
        <v>22.7</v>
      </c>
      <c r="G314" s="11">
        <f t="shared" si="149"/>
        <v>702.6</v>
      </c>
      <c r="H314" s="11">
        <v>657.2</v>
      </c>
      <c r="I314" s="11">
        <v>45.4</v>
      </c>
      <c r="J314" s="11">
        <f t="shared" si="150"/>
        <v>1053.9000000000001</v>
      </c>
      <c r="K314" s="11">
        <v>985.80000000000007</v>
      </c>
      <c r="L314" s="11">
        <v>68.099999999999994</v>
      </c>
      <c r="M314" s="11">
        <f t="shared" si="151"/>
        <v>1405.2</v>
      </c>
      <c r="N314" s="11">
        <v>1314.4</v>
      </c>
      <c r="O314" s="11">
        <v>90.8</v>
      </c>
    </row>
    <row r="315" spans="1:15" ht="32.25" customHeight="1">
      <c r="A315" s="35"/>
      <c r="B315" s="36"/>
      <c r="C315" s="42" t="s">
        <v>19</v>
      </c>
      <c r="D315" s="11">
        <f t="shared" si="148"/>
        <v>287.7</v>
      </c>
      <c r="E315" s="22">
        <v>287.7</v>
      </c>
      <c r="F315" s="22"/>
      <c r="G315" s="11">
        <f t="shared" si="149"/>
        <v>575.4</v>
      </c>
      <c r="H315" s="11">
        <v>575.4</v>
      </c>
      <c r="I315" s="11">
        <v>0</v>
      </c>
      <c r="J315" s="11">
        <f t="shared" si="150"/>
        <v>863.09999999999991</v>
      </c>
      <c r="K315" s="11">
        <v>863.09999999999991</v>
      </c>
      <c r="L315" s="11">
        <v>0</v>
      </c>
      <c r="M315" s="11">
        <f t="shared" si="151"/>
        <v>1150.8</v>
      </c>
      <c r="N315" s="11">
        <v>1150.8</v>
      </c>
      <c r="O315" s="11">
        <v>0</v>
      </c>
    </row>
    <row r="316" spans="1:15">
      <c r="A316" s="35"/>
      <c r="B316" s="36"/>
      <c r="C316" s="42" t="s">
        <v>21</v>
      </c>
      <c r="D316" s="11">
        <f t="shared" si="148"/>
        <v>1472</v>
      </c>
      <c r="E316" s="22">
        <v>1238.7</v>
      </c>
      <c r="F316" s="22">
        <v>233.3</v>
      </c>
      <c r="G316" s="11">
        <f t="shared" si="149"/>
        <v>2944</v>
      </c>
      <c r="H316" s="11">
        <v>2477.4</v>
      </c>
      <c r="I316" s="11">
        <v>466.6</v>
      </c>
      <c r="J316" s="11">
        <f t="shared" si="150"/>
        <v>4416</v>
      </c>
      <c r="K316" s="11">
        <v>3716.1000000000004</v>
      </c>
      <c r="L316" s="11">
        <v>699.90000000000009</v>
      </c>
      <c r="M316" s="11">
        <f t="shared" si="151"/>
        <v>5888</v>
      </c>
      <c r="N316" s="11">
        <v>4954.8</v>
      </c>
      <c r="O316" s="11">
        <v>933.2</v>
      </c>
    </row>
    <row r="317" spans="1:15">
      <c r="A317" s="35"/>
      <c r="B317" s="36"/>
      <c r="C317" s="42" t="s">
        <v>22</v>
      </c>
      <c r="D317" s="11">
        <f t="shared" si="148"/>
        <v>159.4</v>
      </c>
      <c r="E317" s="22">
        <v>152</v>
      </c>
      <c r="F317" s="22">
        <v>7.4</v>
      </c>
      <c r="G317" s="11">
        <f t="shared" si="149"/>
        <v>318.8</v>
      </c>
      <c r="H317" s="11">
        <v>304</v>
      </c>
      <c r="I317" s="11">
        <v>14.8</v>
      </c>
      <c r="J317" s="11">
        <f t="shared" si="150"/>
        <v>478.2</v>
      </c>
      <c r="K317" s="11">
        <v>456</v>
      </c>
      <c r="L317" s="11">
        <v>22.200000000000003</v>
      </c>
      <c r="M317" s="11">
        <f t="shared" si="151"/>
        <v>637.6</v>
      </c>
      <c r="N317" s="11">
        <v>608</v>
      </c>
      <c r="O317" s="11">
        <v>29.6</v>
      </c>
    </row>
    <row r="318" spans="1:15" ht="29.25" customHeight="1">
      <c r="A318" s="35"/>
      <c r="B318" s="36"/>
      <c r="C318" s="42" t="s">
        <v>38</v>
      </c>
      <c r="D318" s="11">
        <f t="shared" si="148"/>
        <v>223.7</v>
      </c>
      <c r="E318" s="22">
        <v>220.5</v>
      </c>
      <c r="F318" s="22">
        <v>3.2</v>
      </c>
      <c r="G318" s="11">
        <f t="shared" si="149"/>
        <v>447.4</v>
      </c>
      <c r="H318" s="11">
        <v>441</v>
      </c>
      <c r="I318" s="11">
        <v>6.4</v>
      </c>
      <c r="J318" s="11">
        <f t="shared" si="150"/>
        <v>671.1</v>
      </c>
      <c r="K318" s="11">
        <v>661.5</v>
      </c>
      <c r="L318" s="11">
        <v>9.6000000000000014</v>
      </c>
      <c r="M318" s="11">
        <f t="shared" si="151"/>
        <v>894.8</v>
      </c>
      <c r="N318" s="11">
        <v>882</v>
      </c>
      <c r="O318" s="11">
        <v>12.8</v>
      </c>
    </row>
    <row r="319" spans="1:15" ht="33" customHeight="1">
      <c r="A319" s="35"/>
      <c r="B319" s="36"/>
      <c r="C319" s="42" t="s">
        <v>23</v>
      </c>
      <c r="D319" s="11">
        <f t="shared" si="148"/>
        <v>434.5</v>
      </c>
      <c r="E319" s="22">
        <v>400</v>
      </c>
      <c r="F319" s="22">
        <v>34.5</v>
      </c>
      <c r="G319" s="11">
        <f t="shared" si="149"/>
        <v>869</v>
      </c>
      <c r="H319" s="11">
        <v>800</v>
      </c>
      <c r="I319" s="11">
        <v>69</v>
      </c>
      <c r="J319" s="11">
        <f t="shared" si="150"/>
        <v>1303.5</v>
      </c>
      <c r="K319" s="11">
        <v>1200</v>
      </c>
      <c r="L319" s="11">
        <v>103.5</v>
      </c>
      <c r="M319" s="11">
        <f t="shared" si="151"/>
        <v>1738</v>
      </c>
      <c r="N319" s="11">
        <v>1600</v>
      </c>
      <c r="O319" s="11">
        <v>138</v>
      </c>
    </row>
    <row r="320" spans="1:15" ht="21.75" customHeight="1">
      <c r="A320" s="35"/>
      <c r="B320" s="36"/>
      <c r="C320" s="42" t="s">
        <v>24</v>
      </c>
      <c r="D320" s="11">
        <f t="shared" si="148"/>
        <v>255</v>
      </c>
      <c r="E320" s="22">
        <v>231</v>
      </c>
      <c r="F320" s="22">
        <v>24</v>
      </c>
      <c r="G320" s="11">
        <f t="shared" si="149"/>
        <v>510</v>
      </c>
      <c r="H320" s="11">
        <v>462</v>
      </c>
      <c r="I320" s="11">
        <v>48</v>
      </c>
      <c r="J320" s="11">
        <f t="shared" si="150"/>
        <v>765</v>
      </c>
      <c r="K320" s="11">
        <v>693</v>
      </c>
      <c r="L320" s="11">
        <v>72</v>
      </c>
      <c r="M320" s="11">
        <f t="shared" si="151"/>
        <v>1020</v>
      </c>
      <c r="N320" s="11">
        <v>924</v>
      </c>
      <c r="O320" s="11">
        <v>96</v>
      </c>
    </row>
    <row r="321" spans="1:15" ht="21.75" customHeight="1">
      <c r="A321" s="35"/>
      <c r="B321" s="36"/>
      <c r="C321" s="42" t="s">
        <v>25</v>
      </c>
      <c r="D321" s="11">
        <f t="shared" si="148"/>
        <v>520.1</v>
      </c>
      <c r="E321" s="22">
        <v>433.4</v>
      </c>
      <c r="F321" s="22">
        <v>86.7</v>
      </c>
      <c r="G321" s="11">
        <f t="shared" si="149"/>
        <v>1040.2</v>
      </c>
      <c r="H321" s="11">
        <v>866.8</v>
      </c>
      <c r="I321" s="11">
        <v>173.4</v>
      </c>
      <c r="J321" s="11">
        <f t="shared" si="150"/>
        <v>1560.2999999999997</v>
      </c>
      <c r="K321" s="11">
        <v>1300.1999999999998</v>
      </c>
      <c r="L321" s="11">
        <v>260.10000000000002</v>
      </c>
      <c r="M321" s="11">
        <f t="shared" si="151"/>
        <v>2080.4</v>
      </c>
      <c r="N321" s="11">
        <v>1733.6</v>
      </c>
      <c r="O321" s="11">
        <v>346.8</v>
      </c>
    </row>
    <row r="322" spans="1:15">
      <c r="A322" s="35"/>
      <c r="B322" s="36"/>
      <c r="C322" s="42" t="s">
        <v>39</v>
      </c>
      <c r="D322" s="11">
        <f t="shared" si="148"/>
        <v>32</v>
      </c>
      <c r="E322" s="22">
        <v>26.7</v>
      </c>
      <c r="F322" s="22">
        <v>5.3</v>
      </c>
      <c r="G322" s="11">
        <f t="shared" si="149"/>
        <v>64</v>
      </c>
      <c r="H322" s="11">
        <v>53.4</v>
      </c>
      <c r="I322" s="11">
        <v>10.6</v>
      </c>
      <c r="J322" s="11">
        <f t="shared" si="150"/>
        <v>96</v>
      </c>
      <c r="K322" s="11">
        <v>80.099999999999994</v>
      </c>
      <c r="L322" s="11">
        <v>15.899999999999999</v>
      </c>
      <c r="M322" s="11">
        <f t="shared" si="151"/>
        <v>128</v>
      </c>
      <c r="N322" s="11">
        <v>106.8</v>
      </c>
      <c r="O322" s="11">
        <v>21.2</v>
      </c>
    </row>
    <row r="323" spans="1:15">
      <c r="A323" s="35"/>
      <c r="B323" s="36"/>
      <c r="C323" s="40" t="s">
        <v>26</v>
      </c>
      <c r="D323" s="11">
        <f t="shared" si="148"/>
        <v>27622.7</v>
      </c>
      <c r="E323" s="22">
        <v>21299.9</v>
      </c>
      <c r="F323" s="22">
        <v>6322.8</v>
      </c>
      <c r="G323" s="11">
        <f t="shared" si="149"/>
        <v>55245.4</v>
      </c>
      <c r="H323" s="11">
        <v>42599.8</v>
      </c>
      <c r="I323" s="11">
        <v>12645.6</v>
      </c>
      <c r="J323" s="11">
        <f t="shared" si="150"/>
        <v>82868.100000000006</v>
      </c>
      <c r="K323" s="11">
        <v>63899.700000000004</v>
      </c>
      <c r="L323" s="11">
        <v>18968.400000000001</v>
      </c>
      <c r="M323" s="11">
        <f t="shared" si="151"/>
        <v>110490.90000000001</v>
      </c>
      <c r="N323" s="11">
        <v>85199.400000000009</v>
      </c>
      <c r="O323" s="11">
        <v>25291.5</v>
      </c>
    </row>
    <row r="324" spans="1:15" ht="69.75" customHeight="1">
      <c r="A324" s="35"/>
      <c r="B324" s="6">
        <v>11002</v>
      </c>
      <c r="C324" s="38" t="s">
        <v>145</v>
      </c>
      <c r="D324" s="8">
        <f t="shared" si="148"/>
        <v>32415.599999999995</v>
      </c>
      <c r="E324" s="8">
        <f>E328</f>
        <v>30014.499999999996</v>
      </c>
      <c r="F324" s="8">
        <f>F328</f>
        <v>2401.0999999999995</v>
      </c>
      <c r="G324" s="8">
        <f t="shared" si="149"/>
        <v>64831.19999999999</v>
      </c>
      <c r="H324" s="8">
        <f>H328</f>
        <v>60028.999999999993</v>
      </c>
      <c r="I324" s="8">
        <f>I328</f>
        <v>4802.1999999999989</v>
      </c>
      <c r="J324" s="8">
        <f t="shared" si="150"/>
        <v>97246.8</v>
      </c>
      <c r="K324" s="8">
        <f>K328</f>
        <v>90043.5</v>
      </c>
      <c r="L324" s="8">
        <f>L328</f>
        <v>7203.2999999999993</v>
      </c>
      <c r="M324" s="8">
        <f t="shared" si="151"/>
        <v>129662.09999999998</v>
      </c>
      <c r="N324" s="8">
        <f>N328</f>
        <v>120057.49999999999</v>
      </c>
      <c r="O324" s="8">
        <f>O328</f>
        <v>9604.5999999999985</v>
      </c>
    </row>
    <row r="325" spans="1:15">
      <c r="A325" s="35"/>
      <c r="B325" s="36"/>
      <c r="C325" s="40" t="s">
        <v>10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</row>
    <row r="326" spans="1:15">
      <c r="A326" s="35"/>
      <c r="B326" s="36"/>
      <c r="C326" s="41" t="s">
        <v>31</v>
      </c>
      <c r="D326" s="10">
        <f>E326+F326</f>
        <v>32415.599999999995</v>
      </c>
      <c r="E326" s="10">
        <f>E324</f>
        <v>30014.499999999996</v>
      </c>
      <c r="F326" s="10">
        <f>F324</f>
        <v>2401.0999999999995</v>
      </c>
      <c r="G326" s="10">
        <f>H326+I326</f>
        <v>64831.19999999999</v>
      </c>
      <c r="H326" s="10">
        <f>H324</f>
        <v>60028.999999999993</v>
      </c>
      <c r="I326" s="10">
        <f>I324</f>
        <v>4802.1999999999989</v>
      </c>
      <c r="J326" s="10">
        <f>K326+L326</f>
        <v>97246.8</v>
      </c>
      <c r="K326" s="10">
        <f>K324</f>
        <v>90043.5</v>
      </c>
      <c r="L326" s="10">
        <f>L324</f>
        <v>7203.2999999999993</v>
      </c>
      <c r="M326" s="10">
        <f>N326+O326</f>
        <v>129662.09999999998</v>
      </c>
      <c r="N326" s="10">
        <f>N324</f>
        <v>120057.49999999999</v>
      </c>
      <c r="O326" s="10">
        <f>O324</f>
        <v>9604.5999999999985</v>
      </c>
    </row>
    <row r="327" spans="1:15" ht="33.75" customHeight="1">
      <c r="A327" s="35"/>
      <c r="B327" s="36"/>
      <c r="C327" s="40" t="s">
        <v>12</v>
      </c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</row>
    <row r="328" spans="1:15">
      <c r="A328" s="35"/>
      <c r="B328" s="36"/>
      <c r="C328" s="40" t="s">
        <v>13</v>
      </c>
      <c r="D328" s="11">
        <f t="shared" ref="D328:D346" si="152">E328+F328</f>
        <v>32415.599999999995</v>
      </c>
      <c r="E328" s="11">
        <f>SUM(E329:E346)</f>
        <v>30014.499999999996</v>
      </c>
      <c r="F328" s="11">
        <f>SUM(F329:F346)</f>
        <v>2401.0999999999995</v>
      </c>
      <c r="G328" s="11">
        <f t="shared" ref="G328:G346" si="153">H328+I328</f>
        <v>64831.19999999999</v>
      </c>
      <c r="H328" s="11">
        <f>SUM(H329:H346)</f>
        <v>60028.999999999993</v>
      </c>
      <c r="I328" s="11">
        <f>SUM(I329:I346)</f>
        <v>4802.1999999999989</v>
      </c>
      <c r="J328" s="11">
        <f t="shared" ref="J328:J346" si="154">K328+L328</f>
        <v>97246.8</v>
      </c>
      <c r="K328" s="11">
        <f>SUM(K329:K346)</f>
        <v>90043.5</v>
      </c>
      <c r="L328" s="11">
        <f>SUM(L329:L346)</f>
        <v>7203.2999999999993</v>
      </c>
      <c r="M328" s="11">
        <f t="shared" ref="M328:M346" si="155">N328+O328</f>
        <v>129662.09999999998</v>
      </c>
      <c r="N328" s="11">
        <f>SUM(N329:N346)</f>
        <v>120057.49999999999</v>
      </c>
      <c r="O328" s="11">
        <f>SUM(O329:O346)</f>
        <v>9604.5999999999985</v>
      </c>
    </row>
    <row r="329" spans="1:15">
      <c r="A329" s="35"/>
      <c r="B329" s="36"/>
      <c r="C329" s="42" t="s">
        <v>14</v>
      </c>
      <c r="D329" s="11">
        <f t="shared" si="152"/>
        <v>17630</v>
      </c>
      <c r="E329" s="22">
        <v>17630</v>
      </c>
      <c r="F329" s="22"/>
      <c r="G329" s="11">
        <f t="shared" si="153"/>
        <v>35260</v>
      </c>
      <c r="H329" s="11">
        <v>35260</v>
      </c>
      <c r="I329" s="11">
        <v>0</v>
      </c>
      <c r="J329" s="11">
        <f t="shared" si="154"/>
        <v>52890</v>
      </c>
      <c r="K329" s="11">
        <v>52890</v>
      </c>
      <c r="L329" s="11">
        <v>0</v>
      </c>
      <c r="M329" s="11">
        <f t="shared" si="155"/>
        <v>70520</v>
      </c>
      <c r="N329" s="11">
        <v>70520</v>
      </c>
      <c r="O329" s="11">
        <v>0</v>
      </c>
    </row>
    <row r="330" spans="1:15">
      <c r="A330" s="35"/>
      <c r="B330" s="36"/>
      <c r="C330" s="42" t="s">
        <v>32</v>
      </c>
      <c r="D330" s="11">
        <f t="shared" si="152"/>
        <v>34.300000000000004</v>
      </c>
      <c r="E330" s="22">
        <v>28.6</v>
      </c>
      <c r="F330" s="22">
        <v>5.7</v>
      </c>
      <c r="G330" s="11">
        <f t="shared" si="153"/>
        <v>68.600000000000009</v>
      </c>
      <c r="H330" s="11">
        <v>57.2</v>
      </c>
      <c r="I330" s="11">
        <v>11.4</v>
      </c>
      <c r="J330" s="11">
        <f t="shared" si="154"/>
        <v>102.9</v>
      </c>
      <c r="K330" s="11">
        <v>85.800000000000011</v>
      </c>
      <c r="L330" s="11">
        <v>17.100000000000001</v>
      </c>
      <c r="M330" s="11">
        <f t="shared" si="155"/>
        <v>137.20000000000002</v>
      </c>
      <c r="N330" s="11">
        <v>114.4</v>
      </c>
      <c r="O330" s="11">
        <v>22.8</v>
      </c>
    </row>
    <row r="331" spans="1:15">
      <c r="A331" s="35"/>
      <c r="B331" s="36"/>
      <c r="C331" s="42" t="s">
        <v>33</v>
      </c>
      <c r="D331" s="11">
        <f t="shared" si="152"/>
        <v>424.09999999999997</v>
      </c>
      <c r="E331" s="22">
        <v>353.4</v>
      </c>
      <c r="F331" s="22">
        <v>70.7</v>
      </c>
      <c r="G331" s="11">
        <f t="shared" si="153"/>
        <v>848.19999999999993</v>
      </c>
      <c r="H331" s="11">
        <v>706.8</v>
      </c>
      <c r="I331" s="11">
        <v>141.4</v>
      </c>
      <c r="J331" s="11">
        <f t="shared" si="154"/>
        <v>1272.2999999999997</v>
      </c>
      <c r="K331" s="11">
        <v>1060.1999999999998</v>
      </c>
      <c r="L331" s="11">
        <v>212.10000000000002</v>
      </c>
      <c r="M331" s="11">
        <f t="shared" si="155"/>
        <v>1696.3999999999999</v>
      </c>
      <c r="N331" s="11">
        <v>1413.6</v>
      </c>
      <c r="O331" s="11">
        <v>282.8</v>
      </c>
    </row>
    <row r="332" spans="1:15">
      <c r="A332" s="35"/>
      <c r="B332" s="36"/>
      <c r="C332" s="42" t="s">
        <v>34</v>
      </c>
      <c r="D332" s="11">
        <f t="shared" si="152"/>
        <v>18.600000000000001</v>
      </c>
      <c r="E332" s="22">
        <v>15.5</v>
      </c>
      <c r="F332" s="22">
        <v>3.1</v>
      </c>
      <c r="G332" s="11">
        <f t="shared" si="153"/>
        <v>37.200000000000003</v>
      </c>
      <c r="H332" s="11">
        <v>31</v>
      </c>
      <c r="I332" s="11">
        <v>6.2</v>
      </c>
      <c r="J332" s="11">
        <f t="shared" si="154"/>
        <v>55.8</v>
      </c>
      <c r="K332" s="11">
        <v>46.5</v>
      </c>
      <c r="L332" s="11">
        <v>9.3000000000000007</v>
      </c>
      <c r="M332" s="11">
        <f t="shared" si="155"/>
        <v>74.400000000000006</v>
      </c>
      <c r="N332" s="11">
        <v>62</v>
      </c>
      <c r="O332" s="11">
        <v>12.4</v>
      </c>
    </row>
    <row r="333" spans="1:15">
      <c r="A333" s="35"/>
      <c r="B333" s="36"/>
      <c r="C333" s="42" t="s">
        <v>15</v>
      </c>
      <c r="D333" s="11">
        <f t="shared" si="152"/>
        <v>773.30000000000007</v>
      </c>
      <c r="E333" s="22">
        <v>663.6</v>
      </c>
      <c r="F333" s="22">
        <v>109.7</v>
      </c>
      <c r="G333" s="11">
        <f t="shared" si="153"/>
        <v>1546.6000000000001</v>
      </c>
      <c r="H333" s="11">
        <v>1327.2</v>
      </c>
      <c r="I333" s="11">
        <v>219.4</v>
      </c>
      <c r="J333" s="11">
        <f t="shared" si="154"/>
        <v>2319.9</v>
      </c>
      <c r="K333" s="11">
        <v>1990.8000000000002</v>
      </c>
      <c r="L333" s="11">
        <v>329.1</v>
      </c>
      <c r="M333" s="11">
        <f t="shared" si="155"/>
        <v>3093.2000000000003</v>
      </c>
      <c r="N333" s="11">
        <v>2654.4</v>
      </c>
      <c r="O333" s="11">
        <v>438.8</v>
      </c>
    </row>
    <row r="334" spans="1:15">
      <c r="A334" s="35"/>
      <c r="B334" s="36"/>
      <c r="C334" s="42" t="s">
        <v>16</v>
      </c>
      <c r="D334" s="11">
        <f t="shared" si="152"/>
        <v>482.6</v>
      </c>
      <c r="E334" s="22">
        <v>482.6</v>
      </c>
      <c r="F334" s="22"/>
      <c r="G334" s="11">
        <f t="shared" si="153"/>
        <v>965.2</v>
      </c>
      <c r="H334" s="11">
        <v>965.2</v>
      </c>
      <c r="I334" s="11">
        <v>0</v>
      </c>
      <c r="J334" s="11">
        <f t="shared" si="154"/>
        <v>1447.8000000000002</v>
      </c>
      <c r="K334" s="11">
        <v>1447.8000000000002</v>
      </c>
      <c r="L334" s="11">
        <v>0</v>
      </c>
      <c r="M334" s="11">
        <f t="shared" si="155"/>
        <v>1930.4</v>
      </c>
      <c r="N334" s="11">
        <v>1930.4</v>
      </c>
      <c r="O334" s="11">
        <v>0</v>
      </c>
    </row>
    <row r="335" spans="1:15">
      <c r="A335" s="35"/>
      <c r="B335" s="36"/>
      <c r="C335" s="42" t="s">
        <v>64</v>
      </c>
      <c r="D335" s="11">
        <f t="shared" si="152"/>
        <v>4775.5999999999995</v>
      </c>
      <c r="E335" s="22">
        <v>3979.7</v>
      </c>
      <c r="F335" s="22">
        <v>795.9</v>
      </c>
      <c r="G335" s="11">
        <f t="shared" si="153"/>
        <v>9551.1999999999989</v>
      </c>
      <c r="H335" s="11">
        <v>7959.4</v>
      </c>
      <c r="I335" s="11">
        <v>1591.8</v>
      </c>
      <c r="J335" s="11">
        <f t="shared" si="154"/>
        <v>14326.8</v>
      </c>
      <c r="K335" s="11">
        <v>11939.099999999999</v>
      </c>
      <c r="L335" s="11">
        <v>2387.6999999999998</v>
      </c>
      <c r="M335" s="11">
        <f t="shared" si="155"/>
        <v>19102.399999999998</v>
      </c>
      <c r="N335" s="11">
        <v>15918.8</v>
      </c>
      <c r="O335" s="11">
        <v>3183.6</v>
      </c>
    </row>
    <row r="336" spans="1:15">
      <c r="A336" s="35"/>
      <c r="B336" s="36"/>
      <c r="C336" s="42" t="s">
        <v>17</v>
      </c>
      <c r="D336" s="11">
        <f t="shared" si="152"/>
        <v>149.9</v>
      </c>
      <c r="E336" s="22">
        <v>149.9</v>
      </c>
      <c r="F336" s="22"/>
      <c r="G336" s="11">
        <f t="shared" si="153"/>
        <v>299.8</v>
      </c>
      <c r="H336" s="11">
        <v>299.8</v>
      </c>
      <c r="I336" s="11">
        <v>0</v>
      </c>
      <c r="J336" s="11">
        <f t="shared" si="154"/>
        <v>449.70000000000005</v>
      </c>
      <c r="K336" s="11">
        <v>449.70000000000005</v>
      </c>
      <c r="L336" s="11">
        <v>0</v>
      </c>
      <c r="M336" s="11">
        <f t="shared" si="155"/>
        <v>599.6</v>
      </c>
      <c r="N336" s="11">
        <v>599.6</v>
      </c>
      <c r="O336" s="11">
        <v>0</v>
      </c>
    </row>
    <row r="337" spans="1:15">
      <c r="A337" s="35"/>
      <c r="B337" s="36"/>
      <c r="C337" s="42" t="s">
        <v>35</v>
      </c>
      <c r="D337" s="11">
        <f t="shared" si="152"/>
        <v>918.8</v>
      </c>
      <c r="E337" s="22">
        <v>918.8</v>
      </c>
      <c r="F337" s="22"/>
      <c r="G337" s="11">
        <f t="shared" si="153"/>
        <v>1837.6</v>
      </c>
      <c r="H337" s="11">
        <v>1837.6</v>
      </c>
      <c r="I337" s="11">
        <v>0</v>
      </c>
      <c r="J337" s="11">
        <f t="shared" si="154"/>
        <v>2756.3999999999996</v>
      </c>
      <c r="K337" s="11">
        <v>2756.3999999999996</v>
      </c>
      <c r="L337" s="11">
        <v>0</v>
      </c>
      <c r="M337" s="11">
        <f t="shared" si="155"/>
        <v>3675.2</v>
      </c>
      <c r="N337" s="11">
        <v>3675.2</v>
      </c>
      <c r="O337" s="11">
        <v>0</v>
      </c>
    </row>
    <row r="338" spans="1:15">
      <c r="A338" s="35"/>
      <c r="B338" s="36"/>
      <c r="C338" s="42" t="s">
        <v>18</v>
      </c>
      <c r="D338" s="11">
        <f t="shared" si="152"/>
        <v>746.59999999999991</v>
      </c>
      <c r="E338" s="22">
        <v>698.3</v>
      </c>
      <c r="F338" s="22">
        <v>48.3</v>
      </c>
      <c r="G338" s="11">
        <f t="shared" si="153"/>
        <v>1493.1999999999998</v>
      </c>
      <c r="H338" s="11">
        <v>1396.6</v>
      </c>
      <c r="I338" s="11">
        <v>96.6</v>
      </c>
      <c r="J338" s="11">
        <f t="shared" si="154"/>
        <v>2239.7999999999997</v>
      </c>
      <c r="K338" s="11">
        <v>2094.8999999999996</v>
      </c>
      <c r="L338" s="11">
        <v>144.89999999999998</v>
      </c>
      <c r="M338" s="11">
        <f t="shared" si="155"/>
        <v>2986.3999999999996</v>
      </c>
      <c r="N338" s="11">
        <v>2793.2</v>
      </c>
      <c r="O338" s="11">
        <v>193.2</v>
      </c>
    </row>
    <row r="339" spans="1:15">
      <c r="A339" s="35"/>
      <c r="B339" s="36"/>
      <c r="C339" s="42" t="s">
        <v>21</v>
      </c>
      <c r="D339" s="11">
        <f t="shared" si="152"/>
        <v>153</v>
      </c>
      <c r="E339" s="22">
        <v>153</v>
      </c>
      <c r="F339" s="22"/>
      <c r="G339" s="11">
        <f t="shared" si="153"/>
        <v>306</v>
      </c>
      <c r="H339" s="11">
        <v>306</v>
      </c>
      <c r="I339" s="11">
        <v>0</v>
      </c>
      <c r="J339" s="11">
        <f t="shared" si="154"/>
        <v>459</v>
      </c>
      <c r="K339" s="11">
        <v>459</v>
      </c>
      <c r="L339" s="11">
        <v>0</v>
      </c>
      <c r="M339" s="11">
        <f t="shared" si="155"/>
        <v>612</v>
      </c>
      <c r="N339" s="11">
        <v>612</v>
      </c>
      <c r="O339" s="11">
        <v>0</v>
      </c>
    </row>
    <row r="340" spans="1:15">
      <c r="A340" s="35"/>
      <c r="B340" s="36"/>
      <c r="C340" s="42" t="s">
        <v>22</v>
      </c>
      <c r="D340" s="11">
        <f t="shared" si="152"/>
        <v>338.6</v>
      </c>
      <c r="E340" s="22">
        <v>323</v>
      </c>
      <c r="F340" s="22">
        <v>15.6</v>
      </c>
      <c r="G340" s="11">
        <f t="shared" si="153"/>
        <v>677.2</v>
      </c>
      <c r="H340" s="11">
        <v>646</v>
      </c>
      <c r="I340" s="11">
        <v>31.2</v>
      </c>
      <c r="J340" s="11">
        <f t="shared" si="154"/>
        <v>1015.8</v>
      </c>
      <c r="K340" s="11">
        <v>969</v>
      </c>
      <c r="L340" s="11">
        <v>46.8</v>
      </c>
      <c r="M340" s="11">
        <f t="shared" si="155"/>
        <v>1354.4</v>
      </c>
      <c r="N340" s="11">
        <v>1292</v>
      </c>
      <c r="O340" s="11">
        <v>62.4</v>
      </c>
    </row>
    <row r="341" spans="1:15" ht="26.25" customHeight="1">
      <c r="A341" s="35"/>
      <c r="B341" s="36"/>
      <c r="C341" s="42" t="s">
        <v>38</v>
      </c>
      <c r="D341" s="11">
        <f t="shared" si="152"/>
        <v>475.3</v>
      </c>
      <c r="E341" s="22">
        <v>468.5</v>
      </c>
      <c r="F341" s="22">
        <v>6.8</v>
      </c>
      <c r="G341" s="11">
        <f t="shared" si="153"/>
        <v>950.6</v>
      </c>
      <c r="H341" s="11">
        <v>937</v>
      </c>
      <c r="I341" s="11">
        <v>13.6</v>
      </c>
      <c r="J341" s="11">
        <f t="shared" si="154"/>
        <v>1425.9</v>
      </c>
      <c r="K341" s="11">
        <v>1405.5</v>
      </c>
      <c r="L341" s="11">
        <v>20.399999999999999</v>
      </c>
      <c r="M341" s="11">
        <f t="shared" si="155"/>
        <v>1901.2</v>
      </c>
      <c r="N341" s="11">
        <v>1874</v>
      </c>
      <c r="O341" s="11">
        <v>27.2</v>
      </c>
    </row>
    <row r="342" spans="1:15" ht="36.75" customHeight="1">
      <c r="A342" s="35"/>
      <c r="B342" s="36"/>
      <c r="C342" s="42" t="s">
        <v>23</v>
      </c>
      <c r="D342" s="11">
        <f t="shared" si="152"/>
        <v>923.3</v>
      </c>
      <c r="E342" s="22">
        <v>850</v>
      </c>
      <c r="F342" s="22">
        <v>73.3</v>
      </c>
      <c r="G342" s="11">
        <f t="shared" si="153"/>
        <v>1846.6</v>
      </c>
      <c r="H342" s="11">
        <v>1700</v>
      </c>
      <c r="I342" s="11">
        <v>146.6</v>
      </c>
      <c r="J342" s="11">
        <f t="shared" si="154"/>
        <v>2769.9</v>
      </c>
      <c r="K342" s="11">
        <v>2550</v>
      </c>
      <c r="L342" s="11">
        <v>219.89999999999998</v>
      </c>
      <c r="M342" s="11">
        <f t="shared" si="155"/>
        <v>3693.2</v>
      </c>
      <c r="N342" s="11">
        <v>3400</v>
      </c>
      <c r="O342" s="11">
        <v>293.2</v>
      </c>
    </row>
    <row r="343" spans="1:15">
      <c r="A343" s="35"/>
      <c r="B343" s="36"/>
      <c r="C343" s="42" t="s">
        <v>24</v>
      </c>
      <c r="D343" s="11">
        <f t="shared" si="152"/>
        <v>542</v>
      </c>
      <c r="E343" s="22">
        <v>491</v>
      </c>
      <c r="F343" s="22">
        <v>51</v>
      </c>
      <c r="G343" s="11">
        <f t="shared" si="153"/>
        <v>1084</v>
      </c>
      <c r="H343" s="11">
        <v>982</v>
      </c>
      <c r="I343" s="11">
        <v>102</v>
      </c>
      <c r="J343" s="11">
        <f t="shared" si="154"/>
        <v>1626</v>
      </c>
      <c r="K343" s="11">
        <v>1473</v>
      </c>
      <c r="L343" s="11">
        <v>153</v>
      </c>
      <c r="M343" s="11">
        <f t="shared" si="155"/>
        <v>2168</v>
      </c>
      <c r="N343" s="11">
        <v>1964</v>
      </c>
      <c r="O343" s="11">
        <v>204</v>
      </c>
    </row>
    <row r="344" spans="1:15">
      <c r="A344" s="35"/>
      <c r="B344" s="36"/>
      <c r="C344" s="42" t="s">
        <v>25</v>
      </c>
      <c r="D344" s="11">
        <f t="shared" si="152"/>
        <v>1105.3</v>
      </c>
      <c r="E344" s="22">
        <v>921.1</v>
      </c>
      <c r="F344" s="22">
        <v>184.2</v>
      </c>
      <c r="G344" s="11">
        <f t="shared" si="153"/>
        <v>2210.6</v>
      </c>
      <c r="H344" s="11">
        <v>1842.2</v>
      </c>
      <c r="I344" s="11">
        <v>368.4</v>
      </c>
      <c r="J344" s="11">
        <f t="shared" si="154"/>
        <v>3315.9</v>
      </c>
      <c r="K344" s="11">
        <v>2763.3</v>
      </c>
      <c r="L344" s="11">
        <v>552.59999999999991</v>
      </c>
      <c r="M344" s="11">
        <f t="shared" si="155"/>
        <v>4421.2</v>
      </c>
      <c r="N344" s="11">
        <v>3684.4</v>
      </c>
      <c r="O344" s="11">
        <v>736.8</v>
      </c>
    </row>
    <row r="345" spans="1:15">
      <c r="A345" s="35"/>
      <c r="B345" s="36"/>
      <c r="C345" s="42" t="s">
        <v>39</v>
      </c>
      <c r="D345" s="11">
        <f t="shared" si="152"/>
        <v>68</v>
      </c>
      <c r="E345" s="22">
        <v>56.8</v>
      </c>
      <c r="F345" s="22">
        <v>11.2</v>
      </c>
      <c r="G345" s="11">
        <f t="shared" si="153"/>
        <v>136</v>
      </c>
      <c r="H345" s="11">
        <v>113.6</v>
      </c>
      <c r="I345" s="11">
        <v>22.4</v>
      </c>
      <c r="J345" s="11">
        <f t="shared" si="154"/>
        <v>203.99999999999997</v>
      </c>
      <c r="K345" s="11">
        <v>170.39999999999998</v>
      </c>
      <c r="L345" s="11">
        <v>33.599999999999994</v>
      </c>
      <c r="M345" s="11">
        <f t="shared" si="155"/>
        <v>272</v>
      </c>
      <c r="N345" s="11">
        <v>227.2</v>
      </c>
      <c r="O345" s="11">
        <v>44.8</v>
      </c>
    </row>
    <row r="346" spans="1:15">
      <c r="A346" s="35"/>
      <c r="B346" s="36"/>
      <c r="C346" s="40" t="s">
        <v>26</v>
      </c>
      <c r="D346" s="11">
        <f t="shared" si="152"/>
        <v>2856.3</v>
      </c>
      <c r="E346" s="22">
        <v>1830.7</v>
      </c>
      <c r="F346" s="22">
        <v>1025.5999999999999</v>
      </c>
      <c r="G346" s="11">
        <f t="shared" si="153"/>
        <v>5712.6</v>
      </c>
      <c r="H346" s="11">
        <v>3661.4</v>
      </c>
      <c r="I346" s="11">
        <v>2051.1999999999998</v>
      </c>
      <c r="J346" s="11">
        <f t="shared" si="154"/>
        <v>8568.9</v>
      </c>
      <c r="K346" s="11">
        <v>5492.1</v>
      </c>
      <c r="L346" s="11">
        <v>3076.7999999999997</v>
      </c>
      <c r="M346" s="11">
        <f t="shared" si="155"/>
        <v>11424.9</v>
      </c>
      <c r="N346" s="11">
        <v>7322.3</v>
      </c>
      <c r="O346" s="11">
        <v>4102.5999999999995</v>
      </c>
    </row>
    <row r="347" spans="1:15" ht="85.5">
      <c r="A347" s="35"/>
      <c r="B347" s="6">
        <v>12003</v>
      </c>
      <c r="C347" s="38" t="s">
        <v>144</v>
      </c>
      <c r="D347" s="8">
        <f>E347+F347</f>
        <v>218619.7</v>
      </c>
      <c r="E347" s="8">
        <f>E351</f>
        <v>138663.29999999999</v>
      </c>
      <c r="F347" s="8">
        <f>F351</f>
        <v>79956.400000000009</v>
      </c>
      <c r="G347" s="8">
        <f>H347+I347</f>
        <v>323482.90000000002</v>
      </c>
      <c r="H347" s="8">
        <f>H351</f>
        <v>205538.5</v>
      </c>
      <c r="I347" s="8">
        <f>I351</f>
        <v>117944.4</v>
      </c>
      <c r="J347" s="8">
        <f>K347+L347</f>
        <v>428341.1</v>
      </c>
      <c r="K347" s="8">
        <f>K351</f>
        <v>272410.5</v>
      </c>
      <c r="L347" s="8">
        <f>L351</f>
        <v>155930.59999999998</v>
      </c>
      <c r="M347" s="8">
        <f>N347+O347</f>
        <v>528253</v>
      </c>
      <c r="N347" s="8">
        <f>N351</f>
        <v>336161</v>
      </c>
      <c r="O347" s="8">
        <f>O351</f>
        <v>192092</v>
      </c>
    </row>
    <row r="348" spans="1:15">
      <c r="A348" s="35"/>
      <c r="B348" s="36"/>
      <c r="C348" s="40" t="s">
        <v>10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1:15">
      <c r="A349" s="35"/>
      <c r="B349" s="36"/>
      <c r="C349" s="41" t="s">
        <v>31</v>
      </c>
      <c r="D349" s="10">
        <f>E349+F349</f>
        <v>218619.7</v>
      </c>
      <c r="E349" s="10">
        <f>E347</f>
        <v>138663.29999999999</v>
      </c>
      <c r="F349" s="10">
        <f>F347</f>
        <v>79956.400000000009</v>
      </c>
      <c r="G349" s="10">
        <f>H349+I349</f>
        <v>323482.90000000002</v>
      </c>
      <c r="H349" s="10">
        <f>H347</f>
        <v>205538.5</v>
      </c>
      <c r="I349" s="10">
        <f>I347</f>
        <v>117944.4</v>
      </c>
      <c r="J349" s="10">
        <f>K349+L349</f>
        <v>428341.1</v>
      </c>
      <c r="K349" s="10">
        <f>K347</f>
        <v>272410.5</v>
      </c>
      <c r="L349" s="10">
        <f>L347</f>
        <v>155930.59999999998</v>
      </c>
      <c r="M349" s="10">
        <f>N349+O349</f>
        <v>528253</v>
      </c>
      <c r="N349" s="10">
        <f>N347</f>
        <v>336161</v>
      </c>
      <c r="O349" s="10">
        <f>O347</f>
        <v>192092</v>
      </c>
    </row>
    <row r="350" spans="1:15" ht="33.75" customHeight="1">
      <c r="A350" s="35"/>
      <c r="B350" s="36"/>
      <c r="C350" s="40" t="s">
        <v>12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1:15">
      <c r="A351" s="35"/>
      <c r="B351" s="36"/>
      <c r="C351" s="40" t="s">
        <v>27</v>
      </c>
      <c r="D351" s="11">
        <f>E351+F351</f>
        <v>218619.7</v>
      </c>
      <c r="E351" s="11">
        <f>E352+E353</f>
        <v>138663.29999999999</v>
      </c>
      <c r="F351" s="11">
        <f>F352+F353</f>
        <v>79956.400000000009</v>
      </c>
      <c r="G351" s="11">
        <f>H351+I351</f>
        <v>323482.90000000002</v>
      </c>
      <c r="H351" s="11">
        <f>H352+H353</f>
        <v>205538.5</v>
      </c>
      <c r="I351" s="11">
        <f>I352+I353</f>
        <v>117944.4</v>
      </c>
      <c r="J351" s="11">
        <f>K351+L351</f>
        <v>428341.1</v>
      </c>
      <c r="K351" s="11">
        <f>K352+K353</f>
        <v>272410.5</v>
      </c>
      <c r="L351" s="11">
        <f>L352+L353</f>
        <v>155930.59999999998</v>
      </c>
      <c r="M351" s="11">
        <f>N351+O351</f>
        <v>528253</v>
      </c>
      <c r="N351" s="11">
        <f>N352+N353</f>
        <v>336161</v>
      </c>
      <c r="O351" s="11">
        <f>O352+O353</f>
        <v>192092</v>
      </c>
    </row>
    <row r="352" spans="1:15">
      <c r="A352" s="35"/>
      <c r="B352" s="36"/>
      <c r="C352" s="42" t="s">
        <v>41</v>
      </c>
      <c r="D352" s="11">
        <f>E352+F352</f>
        <v>210215.7</v>
      </c>
      <c r="E352" s="13">
        <v>132660.4</v>
      </c>
      <c r="F352" s="13">
        <v>77555.3</v>
      </c>
      <c r="G352" s="11">
        <f>H352+I352</f>
        <v>306674.90000000002</v>
      </c>
      <c r="H352" s="11">
        <v>193532.7</v>
      </c>
      <c r="I352" s="11">
        <v>113142.2</v>
      </c>
      <c r="J352" s="11">
        <f>K352+L352</f>
        <v>403129.1</v>
      </c>
      <c r="K352" s="11">
        <v>254401.8</v>
      </c>
      <c r="L352" s="11">
        <v>148727.29999999999</v>
      </c>
      <c r="M352" s="11">
        <f>N352+O352</f>
        <v>494636.9</v>
      </c>
      <c r="N352" s="11">
        <v>312149.5</v>
      </c>
      <c r="O352" s="11">
        <v>182487.4</v>
      </c>
    </row>
    <row r="353" spans="1:15">
      <c r="A353" s="35"/>
      <c r="B353" s="36"/>
      <c r="C353" s="42" t="s">
        <v>43</v>
      </c>
      <c r="D353" s="11">
        <f>E353+F353</f>
        <v>8404</v>
      </c>
      <c r="E353" s="13">
        <v>6002.9</v>
      </c>
      <c r="F353" s="13">
        <v>2401.1</v>
      </c>
      <c r="G353" s="11">
        <f>H353+I353</f>
        <v>16808</v>
      </c>
      <c r="H353" s="11">
        <v>12005.8</v>
      </c>
      <c r="I353" s="11">
        <v>4802.2</v>
      </c>
      <c r="J353" s="11">
        <f>K353+L353</f>
        <v>25212</v>
      </c>
      <c r="K353" s="11">
        <v>18008.7</v>
      </c>
      <c r="L353" s="11">
        <v>7203.3</v>
      </c>
      <c r="M353" s="11">
        <f>N353+O353</f>
        <v>33616.099999999991</v>
      </c>
      <c r="N353" s="11">
        <v>24011.499999999996</v>
      </c>
      <c r="O353" s="11">
        <v>9604.5999999999985</v>
      </c>
    </row>
    <row r="354" spans="1:15" s="4" customFormat="1" ht="51.75" customHeight="1">
      <c r="A354" s="32"/>
      <c r="B354" s="33"/>
      <c r="C354" s="38" t="s">
        <v>76</v>
      </c>
      <c r="D354" s="8">
        <f>D355+D455+D508</f>
        <v>5533366.7999999998</v>
      </c>
      <c r="E354" s="8">
        <f>E355+E455+E508</f>
        <v>4555483.8</v>
      </c>
      <c r="F354" s="8">
        <f>F355+F455+F508</f>
        <v>977883</v>
      </c>
      <c r="G354" s="8">
        <f>H354+I354</f>
        <v>12777605</v>
      </c>
      <c r="H354" s="8">
        <f>H355+H455+H508</f>
        <v>9752328.0999999996</v>
      </c>
      <c r="I354" s="8">
        <f>I355+I455+I508</f>
        <v>3025276.9</v>
      </c>
      <c r="J354" s="8">
        <f>K354+L354</f>
        <v>18282556.5</v>
      </c>
      <c r="K354" s="8">
        <f>K355+K455+K508</f>
        <v>13792552.699999999</v>
      </c>
      <c r="L354" s="8">
        <f>L355+L455+L508</f>
        <v>4490003.8000000007</v>
      </c>
      <c r="M354" s="8">
        <f>N354+O354</f>
        <v>23075196.400000002</v>
      </c>
      <c r="N354" s="8">
        <f>N355+N455+N508</f>
        <v>17493154.600000001</v>
      </c>
      <c r="O354" s="8">
        <f>O355+O455+O508</f>
        <v>5582041.7999999998</v>
      </c>
    </row>
    <row r="355" spans="1:15">
      <c r="A355" s="6">
        <v>1004</v>
      </c>
      <c r="B355" s="33"/>
      <c r="C355" s="39" t="s">
        <v>77</v>
      </c>
      <c r="D355" s="8">
        <f>E355+F355</f>
        <v>1748641.2999999998</v>
      </c>
      <c r="E355" s="8">
        <f>E357+E375+E396+E417+E424+E430+E436+E442+E448</f>
        <v>1168916.7</v>
      </c>
      <c r="F355" s="8">
        <f>F357+F375+F396+F417+F424+F430+F436+F442+F448</f>
        <v>579724.6</v>
      </c>
      <c r="G355" s="8">
        <f>H355+I355</f>
        <v>4001581.8</v>
      </c>
      <c r="H355" s="8">
        <f>H357+H375+H396+H417+H424+H430+H436+H442+H448</f>
        <v>2737293.6999999997</v>
      </c>
      <c r="I355" s="8">
        <f>I357+I375+I396+I417+I424+I430+I436+I442+I448</f>
        <v>1264288.0999999999</v>
      </c>
      <c r="J355" s="8">
        <f>K355+L355</f>
        <v>5646528.8000000007</v>
      </c>
      <c r="K355" s="8">
        <f>K357+K375+K396+K417+K424+K430+K436+K442+K448</f>
        <v>3863903.8000000003</v>
      </c>
      <c r="L355" s="8">
        <f>L357+L375+L396+L417+L424+L430+L436+L442+L448</f>
        <v>1782625</v>
      </c>
      <c r="M355" s="8">
        <f>N355+O355</f>
        <v>7832051.6999999993</v>
      </c>
      <c r="N355" s="8">
        <f>N357+N375+N396+N417+N424+N430+N436+N442+N448</f>
        <v>5631507.0999999996</v>
      </c>
      <c r="O355" s="8">
        <f>O357+O375+O396+O417+O424+O430+O436+O442+O448</f>
        <v>2200544.6</v>
      </c>
    </row>
    <row r="356" spans="1:15">
      <c r="A356" s="35"/>
      <c r="B356" s="36"/>
      <c r="C356" s="40" t="s">
        <v>9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</row>
    <row r="357" spans="1:15" ht="57">
      <c r="A357" s="35"/>
      <c r="B357" s="6">
        <v>11004</v>
      </c>
      <c r="C357" s="38" t="s">
        <v>143</v>
      </c>
      <c r="D357" s="8">
        <f>E357+F357</f>
        <v>56096.799999999988</v>
      </c>
      <c r="E357" s="8">
        <f>E361</f>
        <v>44877.499999999993</v>
      </c>
      <c r="F357" s="8">
        <f>F361</f>
        <v>11219.3</v>
      </c>
      <c r="G357" s="8">
        <f>G361</f>
        <v>119590.19999999998</v>
      </c>
      <c r="H357" s="8">
        <f>H361</f>
        <v>95672.199999999983</v>
      </c>
      <c r="I357" s="8">
        <f>I361</f>
        <v>23918</v>
      </c>
      <c r="J357" s="8">
        <f>K357+L357</f>
        <v>119590.19999999998</v>
      </c>
      <c r="K357" s="8">
        <f>K361</f>
        <v>95672.199999999983</v>
      </c>
      <c r="L357" s="8">
        <f>L361</f>
        <v>23918</v>
      </c>
      <c r="M357" s="8">
        <f>N357+O357</f>
        <v>119590.19999999998</v>
      </c>
      <c r="N357" s="8">
        <f>N361</f>
        <v>95672.199999999983</v>
      </c>
      <c r="O357" s="8">
        <f>O361</f>
        <v>23918</v>
      </c>
    </row>
    <row r="358" spans="1:15">
      <c r="A358" s="35"/>
      <c r="B358" s="36"/>
      <c r="C358" s="40" t="s">
        <v>10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</row>
    <row r="359" spans="1:15" ht="30" customHeight="1">
      <c r="A359" s="35"/>
      <c r="B359" s="36"/>
      <c r="C359" s="41" t="s">
        <v>78</v>
      </c>
      <c r="D359" s="10">
        <f>E359+F359</f>
        <v>56096.799999999988</v>
      </c>
      <c r="E359" s="10">
        <f>E357</f>
        <v>44877.499999999993</v>
      </c>
      <c r="F359" s="10">
        <f>F357</f>
        <v>11219.3</v>
      </c>
      <c r="G359" s="10">
        <f>G357</f>
        <v>119590.19999999998</v>
      </c>
      <c r="H359" s="10">
        <f>H357</f>
        <v>95672.199999999983</v>
      </c>
      <c r="I359" s="10">
        <f>I357</f>
        <v>23918</v>
      </c>
      <c r="J359" s="10">
        <f>K359+L359</f>
        <v>119590.19999999998</v>
      </c>
      <c r="K359" s="10">
        <f>K357</f>
        <v>95672.199999999983</v>
      </c>
      <c r="L359" s="10">
        <f>L357</f>
        <v>23918</v>
      </c>
      <c r="M359" s="10">
        <f>N359+O359</f>
        <v>119590.19999999998</v>
      </c>
      <c r="N359" s="10">
        <f>N357</f>
        <v>95672.199999999983</v>
      </c>
      <c r="O359" s="10">
        <f>O357</f>
        <v>23918</v>
      </c>
    </row>
    <row r="360" spans="1:15" ht="27">
      <c r="A360" s="35"/>
      <c r="B360" s="36"/>
      <c r="C360" s="40" t="s">
        <v>12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1:15">
      <c r="A361" s="35"/>
      <c r="B361" s="36"/>
      <c r="C361" s="40" t="s">
        <v>13</v>
      </c>
      <c r="D361" s="11">
        <f t="shared" ref="D361" si="156">SUM(D362:D374)</f>
        <v>56096.799999999996</v>
      </c>
      <c r="E361" s="11">
        <f>SUM(E362:E374)</f>
        <v>44877.499999999993</v>
      </c>
      <c r="F361" s="11">
        <f t="shared" ref="F361:O361" si="157">SUM(F362:F374)</f>
        <v>11219.3</v>
      </c>
      <c r="G361" s="11">
        <f t="shared" si="157"/>
        <v>119590.19999999998</v>
      </c>
      <c r="H361" s="11">
        <f t="shared" si="157"/>
        <v>95672.199999999983</v>
      </c>
      <c r="I361" s="11">
        <f t="shared" si="157"/>
        <v>23918</v>
      </c>
      <c r="J361" s="11">
        <f t="shared" si="157"/>
        <v>119590.19999999998</v>
      </c>
      <c r="K361" s="11">
        <f t="shared" si="157"/>
        <v>95672.199999999983</v>
      </c>
      <c r="L361" s="11">
        <f t="shared" si="157"/>
        <v>23918</v>
      </c>
      <c r="M361" s="11">
        <f t="shared" si="157"/>
        <v>119590.19999999998</v>
      </c>
      <c r="N361" s="11">
        <f t="shared" si="157"/>
        <v>95672.199999999983</v>
      </c>
      <c r="O361" s="11">
        <f t="shared" si="157"/>
        <v>23918</v>
      </c>
    </row>
    <row r="362" spans="1:15">
      <c r="A362" s="35"/>
      <c r="B362" s="36"/>
      <c r="C362" s="42" t="s">
        <v>14</v>
      </c>
      <c r="D362" s="11">
        <f t="shared" ref="D362:D375" si="158">E362+F362</f>
        <v>42490.899999999994</v>
      </c>
      <c r="E362" s="11">
        <v>33992.699999999997</v>
      </c>
      <c r="F362" s="11">
        <v>8498.2000000000007</v>
      </c>
      <c r="G362" s="11">
        <f t="shared" ref="G362:G375" si="159">H362+I362</f>
        <v>84981.799999999988</v>
      </c>
      <c r="H362" s="11">
        <v>67985.399999999994</v>
      </c>
      <c r="I362" s="11">
        <v>16996.400000000001</v>
      </c>
      <c r="J362" s="11">
        <f t="shared" ref="J362:J375" si="160">K362+L362</f>
        <v>84981.799999999988</v>
      </c>
      <c r="K362" s="11">
        <v>67985.399999999994</v>
      </c>
      <c r="L362" s="11">
        <v>16996.400000000001</v>
      </c>
      <c r="M362" s="11">
        <f t="shared" ref="M362:M375" si="161">N362+O362</f>
        <v>84981.799999999988</v>
      </c>
      <c r="N362" s="11">
        <v>67985.399999999994</v>
      </c>
      <c r="O362" s="11">
        <v>16996.400000000001</v>
      </c>
    </row>
    <row r="363" spans="1:15">
      <c r="A363" s="35"/>
      <c r="B363" s="36"/>
      <c r="C363" s="42" t="s">
        <v>33</v>
      </c>
      <c r="D363" s="11">
        <f t="shared" si="158"/>
        <v>1040</v>
      </c>
      <c r="E363" s="11">
        <v>832</v>
      </c>
      <c r="F363" s="11">
        <v>208</v>
      </c>
      <c r="G363" s="11">
        <f t="shared" si="159"/>
        <v>2080</v>
      </c>
      <c r="H363" s="11">
        <v>1664</v>
      </c>
      <c r="I363" s="11">
        <v>416</v>
      </c>
      <c r="J363" s="11">
        <f t="shared" si="160"/>
        <v>2080</v>
      </c>
      <c r="K363" s="11">
        <v>1664</v>
      </c>
      <c r="L363" s="11">
        <v>416</v>
      </c>
      <c r="M363" s="11">
        <f t="shared" si="161"/>
        <v>2080</v>
      </c>
      <c r="N363" s="11">
        <v>1664</v>
      </c>
      <c r="O363" s="11">
        <v>416</v>
      </c>
    </row>
    <row r="364" spans="1:15">
      <c r="A364" s="35"/>
      <c r="B364" s="36"/>
      <c r="C364" s="42" t="s">
        <v>34</v>
      </c>
      <c r="D364" s="11">
        <f t="shared" si="158"/>
        <v>26.8</v>
      </c>
      <c r="E364" s="11">
        <v>21.5</v>
      </c>
      <c r="F364" s="11">
        <v>5.3</v>
      </c>
      <c r="G364" s="11">
        <f t="shared" si="159"/>
        <v>53.5</v>
      </c>
      <c r="H364" s="11">
        <v>42.9</v>
      </c>
      <c r="I364" s="11">
        <v>10.6</v>
      </c>
      <c r="J364" s="11">
        <f t="shared" si="160"/>
        <v>53.5</v>
      </c>
      <c r="K364" s="11">
        <v>42.9</v>
      </c>
      <c r="L364" s="11">
        <v>10.6</v>
      </c>
      <c r="M364" s="11">
        <f t="shared" si="161"/>
        <v>53.5</v>
      </c>
      <c r="N364" s="11">
        <v>42.9</v>
      </c>
      <c r="O364" s="11">
        <v>10.6</v>
      </c>
    </row>
    <row r="365" spans="1:15">
      <c r="A365" s="35"/>
      <c r="B365" s="36"/>
      <c r="C365" s="42" t="s">
        <v>15</v>
      </c>
      <c r="D365" s="11">
        <f t="shared" si="158"/>
        <v>813</v>
      </c>
      <c r="E365" s="11">
        <v>650.4</v>
      </c>
      <c r="F365" s="11">
        <v>162.6</v>
      </c>
      <c r="G365" s="11">
        <f t="shared" si="159"/>
        <v>1626</v>
      </c>
      <c r="H365" s="11">
        <v>1300.8</v>
      </c>
      <c r="I365" s="11">
        <v>325.2</v>
      </c>
      <c r="J365" s="11">
        <f t="shared" si="160"/>
        <v>1626</v>
      </c>
      <c r="K365" s="11">
        <v>1300.8</v>
      </c>
      <c r="L365" s="11">
        <v>325.2</v>
      </c>
      <c r="M365" s="11">
        <f t="shared" si="161"/>
        <v>1626</v>
      </c>
      <c r="N365" s="11">
        <v>1300.8</v>
      </c>
      <c r="O365" s="11">
        <v>325.2</v>
      </c>
    </row>
    <row r="366" spans="1:15">
      <c r="A366" s="35"/>
      <c r="B366" s="36"/>
      <c r="C366" s="42" t="s">
        <v>17</v>
      </c>
      <c r="D366" s="11">
        <f t="shared" si="158"/>
        <v>312</v>
      </c>
      <c r="E366" s="11">
        <v>249.6</v>
      </c>
      <c r="F366" s="11">
        <v>62.4</v>
      </c>
      <c r="G366" s="11">
        <f t="shared" si="159"/>
        <v>624</v>
      </c>
      <c r="H366" s="11">
        <v>499.2</v>
      </c>
      <c r="I366" s="11">
        <v>124.8</v>
      </c>
      <c r="J366" s="11">
        <f t="shared" si="160"/>
        <v>624</v>
      </c>
      <c r="K366" s="11">
        <v>499.2</v>
      </c>
      <c r="L366" s="11">
        <v>124.8</v>
      </c>
      <c r="M366" s="11">
        <f t="shared" si="161"/>
        <v>624</v>
      </c>
      <c r="N366" s="11">
        <v>499.2</v>
      </c>
      <c r="O366" s="11">
        <v>124.8</v>
      </c>
    </row>
    <row r="367" spans="1:15">
      <c r="A367" s="35"/>
      <c r="B367" s="36"/>
      <c r="C367" s="42" t="s">
        <v>35</v>
      </c>
      <c r="D367" s="11">
        <f t="shared" si="158"/>
        <v>1587.6</v>
      </c>
      <c r="E367" s="11">
        <v>1270.0999999999999</v>
      </c>
      <c r="F367" s="11">
        <v>317.5</v>
      </c>
      <c r="G367" s="11">
        <f t="shared" si="159"/>
        <v>3175.2</v>
      </c>
      <c r="H367" s="11">
        <v>2540.1999999999998</v>
      </c>
      <c r="I367" s="11">
        <v>635</v>
      </c>
      <c r="J367" s="11">
        <f t="shared" si="160"/>
        <v>3175.2</v>
      </c>
      <c r="K367" s="11">
        <v>2540.1999999999998</v>
      </c>
      <c r="L367" s="11">
        <v>635</v>
      </c>
      <c r="M367" s="11">
        <f t="shared" si="161"/>
        <v>3175.2</v>
      </c>
      <c r="N367" s="11">
        <v>2540.1999999999998</v>
      </c>
      <c r="O367" s="11">
        <v>635</v>
      </c>
    </row>
    <row r="368" spans="1:15">
      <c r="A368" s="35"/>
      <c r="B368" s="36"/>
      <c r="C368" s="42" t="s">
        <v>20</v>
      </c>
      <c r="D368" s="11">
        <f t="shared" si="158"/>
        <v>303</v>
      </c>
      <c r="E368" s="11">
        <v>242.4</v>
      </c>
      <c r="F368" s="11">
        <v>60.6</v>
      </c>
      <c r="G368" s="11">
        <f t="shared" si="159"/>
        <v>606</v>
      </c>
      <c r="H368" s="11">
        <v>484.8</v>
      </c>
      <c r="I368" s="11">
        <v>121.2</v>
      </c>
      <c r="J368" s="11">
        <f t="shared" si="160"/>
        <v>606</v>
      </c>
      <c r="K368" s="11">
        <v>484.8</v>
      </c>
      <c r="L368" s="11">
        <v>121.2</v>
      </c>
      <c r="M368" s="11">
        <f t="shared" si="161"/>
        <v>606</v>
      </c>
      <c r="N368" s="11">
        <v>484.8</v>
      </c>
      <c r="O368" s="11">
        <v>121.2</v>
      </c>
    </row>
    <row r="369" spans="1:15">
      <c r="A369" s="35"/>
      <c r="B369" s="36"/>
      <c r="C369" s="42" t="s">
        <v>21</v>
      </c>
      <c r="D369" s="11">
        <f t="shared" si="158"/>
        <v>2384.4</v>
      </c>
      <c r="E369" s="11">
        <v>1907.5</v>
      </c>
      <c r="F369" s="11">
        <v>476.9</v>
      </c>
      <c r="G369" s="11">
        <f t="shared" si="159"/>
        <v>4768.8</v>
      </c>
      <c r="H369" s="11">
        <v>3815</v>
      </c>
      <c r="I369" s="11">
        <v>953.8</v>
      </c>
      <c r="J369" s="11">
        <f t="shared" si="160"/>
        <v>4768.8</v>
      </c>
      <c r="K369" s="11">
        <v>3815</v>
      </c>
      <c r="L369" s="11">
        <v>953.8</v>
      </c>
      <c r="M369" s="11">
        <f t="shared" si="161"/>
        <v>4768.8</v>
      </c>
      <c r="N369" s="11">
        <v>3815</v>
      </c>
      <c r="O369" s="11">
        <v>953.8</v>
      </c>
    </row>
    <row r="370" spans="1:15">
      <c r="A370" s="35"/>
      <c r="B370" s="36"/>
      <c r="C370" s="42" t="s">
        <v>22</v>
      </c>
      <c r="D370" s="11">
        <f t="shared" si="158"/>
        <v>45</v>
      </c>
      <c r="E370" s="11">
        <v>36</v>
      </c>
      <c r="F370" s="11">
        <v>9</v>
      </c>
      <c r="G370" s="11">
        <f t="shared" si="159"/>
        <v>90</v>
      </c>
      <c r="H370" s="11">
        <v>72</v>
      </c>
      <c r="I370" s="11">
        <v>18</v>
      </c>
      <c r="J370" s="11">
        <f t="shared" si="160"/>
        <v>90</v>
      </c>
      <c r="K370" s="11">
        <v>72</v>
      </c>
      <c r="L370" s="11">
        <v>18</v>
      </c>
      <c r="M370" s="11">
        <f t="shared" si="161"/>
        <v>90</v>
      </c>
      <c r="N370" s="11">
        <v>72</v>
      </c>
      <c r="O370" s="11">
        <v>18</v>
      </c>
    </row>
    <row r="371" spans="1:15" ht="27">
      <c r="A371" s="35"/>
      <c r="B371" s="36"/>
      <c r="C371" s="42" t="s">
        <v>23</v>
      </c>
      <c r="D371" s="11">
        <f t="shared" si="158"/>
        <v>544.6</v>
      </c>
      <c r="E371" s="11">
        <v>435.7</v>
      </c>
      <c r="F371" s="11">
        <v>108.9</v>
      </c>
      <c r="G371" s="11">
        <f t="shared" si="159"/>
        <v>1089.2</v>
      </c>
      <c r="H371" s="11">
        <v>871.4</v>
      </c>
      <c r="I371" s="11">
        <v>217.8</v>
      </c>
      <c r="J371" s="11">
        <f t="shared" si="160"/>
        <v>1089.2</v>
      </c>
      <c r="K371" s="11">
        <v>871.4</v>
      </c>
      <c r="L371" s="11">
        <v>217.8</v>
      </c>
      <c r="M371" s="11">
        <f t="shared" si="161"/>
        <v>1089.2</v>
      </c>
      <c r="N371" s="11">
        <v>871.4</v>
      </c>
      <c r="O371" s="11">
        <v>217.8</v>
      </c>
    </row>
    <row r="372" spans="1:15" ht="23.25" customHeight="1">
      <c r="A372" s="35"/>
      <c r="B372" s="36"/>
      <c r="C372" s="42" t="s">
        <v>24</v>
      </c>
      <c r="D372" s="11">
        <f t="shared" si="158"/>
        <v>607.5</v>
      </c>
      <c r="E372" s="11">
        <v>486</v>
      </c>
      <c r="F372" s="11">
        <v>121.5</v>
      </c>
      <c r="G372" s="11">
        <f t="shared" si="159"/>
        <v>1215</v>
      </c>
      <c r="H372" s="11">
        <v>972</v>
      </c>
      <c r="I372" s="11">
        <v>243</v>
      </c>
      <c r="J372" s="11">
        <f t="shared" si="160"/>
        <v>1215</v>
      </c>
      <c r="K372" s="11">
        <v>972</v>
      </c>
      <c r="L372" s="11">
        <v>243</v>
      </c>
      <c r="M372" s="11">
        <f t="shared" si="161"/>
        <v>1215</v>
      </c>
      <c r="N372" s="11">
        <v>972</v>
      </c>
      <c r="O372" s="11">
        <v>243</v>
      </c>
    </row>
    <row r="373" spans="1:15">
      <c r="A373" s="35"/>
      <c r="B373" s="36"/>
      <c r="C373" s="42" t="s">
        <v>25</v>
      </c>
      <c r="D373" s="11">
        <f t="shared" si="158"/>
        <v>445.5</v>
      </c>
      <c r="E373" s="11">
        <v>356.4</v>
      </c>
      <c r="F373" s="11">
        <v>89.1</v>
      </c>
      <c r="G373" s="11">
        <f t="shared" si="159"/>
        <v>891</v>
      </c>
      <c r="H373" s="11">
        <v>712.8</v>
      </c>
      <c r="I373" s="11">
        <v>178.2</v>
      </c>
      <c r="J373" s="11">
        <f t="shared" si="160"/>
        <v>891</v>
      </c>
      <c r="K373" s="11">
        <v>712.8</v>
      </c>
      <c r="L373" s="11">
        <v>178.2</v>
      </c>
      <c r="M373" s="11">
        <f t="shared" si="161"/>
        <v>891</v>
      </c>
      <c r="N373" s="11">
        <v>712.8</v>
      </c>
      <c r="O373" s="11">
        <v>178.2</v>
      </c>
    </row>
    <row r="374" spans="1:15">
      <c r="A374" s="35"/>
      <c r="B374" s="36"/>
      <c r="C374" s="40" t="s">
        <v>26</v>
      </c>
      <c r="D374" s="11">
        <f t="shared" si="158"/>
        <v>5496.5</v>
      </c>
      <c r="E374" s="11">
        <v>4397.2</v>
      </c>
      <c r="F374" s="11">
        <v>1099.3</v>
      </c>
      <c r="G374" s="11">
        <f t="shared" si="159"/>
        <v>18389.7</v>
      </c>
      <c r="H374" s="11">
        <v>14711.7</v>
      </c>
      <c r="I374" s="11">
        <v>3678</v>
      </c>
      <c r="J374" s="11">
        <f t="shared" si="160"/>
        <v>18389.7</v>
      </c>
      <c r="K374" s="11">
        <v>14711.7</v>
      </c>
      <c r="L374" s="11">
        <v>3678</v>
      </c>
      <c r="M374" s="11">
        <f t="shared" si="161"/>
        <v>18389.7</v>
      </c>
      <c r="N374" s="11">
        <v>14711.7</v>
      </c>
      <c r="O374" s="11">
        <v>3678</v>
      </c>
    </row>
    <row r="375" spans="1:15" ht="51.75" customHeight="1">
      <c r="A375" s="35"/>
      <c r="B375" s="6">
        <v>11005</v>
      </c>
      <c r="C375" s="38" t="s">
        <v>142</v>
      </c>
      <c r="D375" s="8">
        <f t="shared" si="158"/>
        <v>140476</v>
      </c>
      <c r="E375" s="8">
        <f>E379</f>
        <v>119743.20000000001</v>
      </c>
      <c r="F375" s="8">
        <f>F379</f>
        <v>20732.8</v>
      </c>
      <c r="G375" s="8">
        <f t="shared" si="159"/>
        <v>286267.3</v>
      </c>
      <c r="H375" s="8">
        <f>H379</f>
        <v>243915.7</v>
      </c>
      <c r="I375" s="8">
        <f>I379</f>
        <v>42351.6</v>
      </c>
      <c r="J375" s="8">
        <f t="shared" si="160"/>
        <v>461464.2</v>
      </c>
      <c r="K375" s="8">
        <f>K379</f>
        <v>389306.2</v>
      </c>
      <c r="L375" s="8">
        <f>L379</f>
        <v>72158</v>
      </c>
      <c r="M375" s="8">
        <f t="shared" si="161"/>
        <v>644657.09999999986</v>
      </c>
      <c r="N375" s="8">
        <f>N379</f>
        <v>540477.89999999991</v>
      </c>
      <c r="O375" s="8">
        <f>O379</f>
        <v>104179.2</v>
      </c>
    </row>
    <row r="376" spans="1:15">
      <c r="A376" s="35"/>
      <c r="B376" s="36"/>
      <c r="C376" s="40" t="s">
        <v>10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</row>
    <row r="377" spans="1:15" ht="39" customHeight="1">
      <c r="A377" s="35"/>
      <c r="B377" s="36"/>
      <c r="C377" s="41" t="s">
        <v>78</v>
      </c>
      <c r="D377" s="10">
        <f>E377+F377</f>
        <v>140476</v>
      </c>
      <c r="E377" s="10">
        <f>E375</f>
        <v>119743.20000000001</v>
      </c>
      <c r="F377" s="10">
        <f>F375</f>
        <v>20732.8</v>
      </c>
      <c r="G377" s="10">
        <f>H377+I377</f>
        <v>286267.3</v>
      </c>
      <c r="H377" s="10">
        <f>H375</f>
        <v>243915.7</v>
      </c>
      <c r="I377" s="10">
        <f>I375</f>
        <v>42351.6</v>
      </c>
      <c r="J377" s="10">
        <f>K377+L377</f>
        <v>461464.2</v>
      </c>
      <c r="K377" s="10">
        <f>K375</f>
        <v>389306.2</v>
      </c>
      <c r="L377" s="10">
        <f>L375</f>
        <v>72158</v>
      </c>
      <c r="M377" s="10">
        <f>N377+O377</f>
        <v>644657.09999999986</v>
      </c>
      <c r="N377" s="10">
        <f>N375</f>
        <v>540477.89999999991</v>
      </c>
      <c r="O377" s="10">
        <f>O375</f>
        <v>104179.2</v>
      </c>
    </row>
    <row r="378" spans="1:15" ht="27">
      <c r="A378" s="35"/>
      <c r="B378" s="36"/>
      <c r="C378" s="40" t="s">
        <v>12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</row>
    <row r="379" spans="1:15">
      <c r="A379" s="35"/>
      <c r="B379" s="36"/>
      <c r="C379" s="40" t="s">
        <v>13</v>
      </c>
      <c r="D379" s="11">
        <f t="shared" ref="D379:D396" si="162">E379+F379</f>
        <v>140476</v>
      </c>
      <c r="E379" s="11">
        <f>SUM(E380:E395)</f>
        <v>119743.20000000001</v>
      </c>
      <c r="F379" s="11">
        <f>SUM(F380:F395)</f>
        <v>20732.8</v>
      </c>
      <c r="G379" s="11">
        <f t="shared" ref="G379:G396" si="163">H379+I379</f>
        <v>286267.3</v>
      </c>
      <c r="H379" s="11">
        <f>SUM(H380:H395)</f>
        <v>243915.7</v>
      </c>
      <c r="I379" s="11">
        <f>SUM(I380:I395)</f>
        <v>42351.6</v>
      </c>
      <c r="J379" s="11">
        <f t="shared" ref="J379:J396" si="164">K379+L379</f>
        <v>461464.2</v>
      </c>
      <c r="K379" s="11">
        <f>SUM(K380:K395)</f>
        <v>389306.2</v>
      </c>
      <c r="L379" s="11">
        <f>SUM(L380:L395)</f>
        <v>72158</v>
      </c>
      <c r="M379" s="11">
        <f t="shared" ref="M379:M396" si="165">N379+O379</f>
        <v>644657.09999999986</v>
      </c>
      <c r="N379" s="11">
        <f>SUM(N380:N395)</f>
        <v>540477.89999999991</v>
      </c>
      <c r="O379" s="11">
        <f>SUM(O380:O395)</f>
        <v>104179.2</v>
      </c>
    </row>
    <row r="380" spans="1:15">
      <c r="A380" s="35"/>
      <c r="B380" s="36"/>
      <c r="C380" s="42" t="s">
        <v>14</v>
      </c>
      <c r="D380" s="43">
        <f t="shared" si="162"/>
        <v>0</v>
      </c>
      <c r="E380" s="12">
        <v>0</v>
      </c>
      <c r="F380" s="12">
        <v>0</v>
      </c>
      <c r="G380" s="43">
        <f t="shared" si="163"/>
        <v>0</v>
      </c>
      <c r="H380" s="12">
        <v>0</v>
      </c>
      <c r="I380" s="12">
        <v>0</v>
      </c>
      <c r="J380" s="43">
        <f t="shared" si="164"/>
        <v>30793</v>
      </c>
      <c r="K380" s="12">
        <v>22400.799999999999</v>
      </c>
      <c r="L380" s="12">
        <v>8392.2000000000007</v>
      </c>
      <c r="M380" s="43">
        <f t="shared" si="165"/>
        <v>65985</v>
      </c>
      <c r="N380" s="12">
        <v>48001.7</v>
      </c>
      <c r="O380" s="12">
        <v>17983.300000000003</v>
      </c>
    </row>
    <row r="381" spans="1:15">
      <c r="A381" s="35"/>
      <c r="B381" s="36"/>
      <c r="C381" s="42" t="s">
        <v>33</v>
      </c>
      <c r="D381" s="11">
        <f t="shared" si="162"/>
        <v>280.89999999999998</v>
      </c>
      <c r="E381" s="11">
        <v>234.1</v>
      </c>
      <c r="F381" s="11">
        <v>46.8</v>
      </c>
      <c r="G381" s="11">
        <f t="shared" si="163"/>
        <v>561.79999999999995</v>
      </c>
      <c r="H381" s="11">
        <v>468.2</v>
      </c>
      <c r="I381" s="11">
        <v>93.6</v>
      </c>
      <c r="J381" s="11">
        <f t="shared" si="164"/>
        <v>1278.8999999999999</v>
      </c>
      <c r="K381" s="11">
        <v>1065.8</v>
      </c>
      <c r="L381" s="11">
        <v>213.1</v>
      </c>
      <c r="M381" s="11">
        <f t="shared" si="165"/>
        <v>1996</v>
      </c>
      <c r="N381" s="11">
        <v>1663.4</v>
      </c>
      <c r="O381" s="11">
        <v>332.6</v>
      </c>
    </row>
    <row r="382" spans="1:15">
      <c r="A382" s="35"/>
      <c r="B382" s="36"/>
      <c r="C382" s="42" t="s">
        <v>34</v>
      </c>
      <c r="D382" s="11">
        <f t="shared" si="162"/>
        <v>6.5</v>
      </c>
      <c r="E382" s="11">
        <v>5.4</v>
      </c>
      <c r="F382" s="11">
        <v>1.1000000000000001</v>
      </c>
      <c r="G382" s="11">
        <f t="shared" si="163"/>
        <v>13</v>
      </c>
      <c r="H382" s="11">
        <v>10.8</v>
      </c>
      <c r="I382" s="11">
        <v>2.2000000000000002</v>
      </c>
      <c r="J382" s="11">
        <f t="shared" si="164"/>
        <v>31.2</v>
      </c>
      <c r="K382" s="11">
        <v>26</v>
      </c>
      <c r="L382" s="11">
        <v>5.2</v>
      </c>
      <c r="M382" s="11">
        <f t="shared" si="165"/>
        <v>49.400000000000006</v>
      </c>
      <c r="N382" s="11">
        <v>41.2</v>
      </c>
      <c r="O382" s="11">
        <v>8.1999999999999993</v>
      </c>
    </row>
    <row r="383" spans="1:15">
      <c r="A383" s="35"/>
      <c r="B383" s="36"/>
      <c r="C383" s="42" t="s">
        <v>15</v>
      </c>
      <c r="D383" s="11">
        <f t="shared" si="162"/>
        <v>510</v>
      </c>
      <c r="E383" s="11">
        <v>425</v>
      </c>
      <c r="F383" s="11">
        <v>85</v>
      </c>
      <c r="G383" s="11">
        <f t="shared" si="163"/>
        <v>1020</v>
      </c>
      <c r="H383" s="11">
        <v>850</v>
      </c>
      <c r="I383" s="11">
        <v>170</v>
      </c>
      <c r="J383" s="11">
        <f t="shared" si="164"/>
        <v>1707</v>
      </c>
      <c r="K383" s="11">
        <v>1422.5</v>
      </c>
      <c r="L383" s="11">
        <v>284.5</v>
      </c>
      <c r="M383" s="11">
        <f t="shared" si="165"/>
        <v>2394</v>
      </c>
      <c r="N383" s="11">
        <v>1995</v>
      </c>
      <c r="O383" s="11">
        <v>399</v>
      </c>
    </row>
    <row r="384" spans="1:15">
      <c r="A384" s="35"/>
      <c r="B384" s="36"/>
      <c r="C384" s="42" t="s">
        <v>16</v>
      </c>
      <c r="D384" s="43">
        <f t="shared" si="162"/>
        <v>0</v>
      </c>
      <c r="E384" s="12">
        <v>0</v>
      </c>
      <c r="F384" s="12">
        <v>0</v>
      </c>
      <c r="G384" s="43">
        <f t="shared" si="163"/>
        <v>0</v>
      </c>
      <c r="H384" s="12">
        <v>0</v>
      </c>
      <c r="I384" s="12">
        <v>0</v>
      </c>
      <c r="J384" s="43">
        <f t="shared" si="164"/>
        <v>152.5</v>
      </c>
      <c r="K384" s="12">
        <v>127.1</v>
      </c>
      <c r="L384" s="12">
        <v>25.4</v>
      </c>
      <c r="M384" s="43">
        <f t="shared" si="165"/>
        <v>305</v>
      </c>
      <c r="N384" s="12">
        <v>254.2</v>
      </c>
      <c r="O384" s="12">
        <v>50.8</v>
      </c>
    </row>
    <row r="385" spans="1:15">
      <c r="A385" s="35"/>
      <c r="B385" s="36"/>
      <c r="C385" s="42" t="s">
        <v>17</v>
      </c>
      <c r="D385" s="11">
        <f t="shared" si="162"/>
        <v>936</v>
      </c>
      <c r="E385" s="11">
        <v>780</v>
      </c>
      <c r="F385" s="11">
        <v>156</v>
      </c>
      <c r="G385" s="11">
        <f t="shared" si="163"/>
        <v>1872</v>
      </c>
      <c r="H385" s="11">
        <v>1560</v>
      </c>
      <c r="I385" s="11">
        <v>312</v>
      </c>
      <c r="J385" s="11">
        <f t="shared" si="164"/>
        <v>2808</v>
      </c>
      <c r="K385" s="11">
        <v>2340</v>
      </c>
      <c r="L385" s="11">
        <v>468</v>
      </c>
      <c r="M385" s="11">
        <f t="shared" si="165"/>
        <v>3744</v>
      </c>
      <c r="N385" s="11">
        <v>3120</v>
      </c>
      <c r="O385" s="11">
        <v>624</v>
      </c>
    </row>
    <row r="386" spans="1:15">
      <c r="A386" s="35"/>
      <c r="B386" s="36"/>
      <c r="C386" s="42" t="s">
        <v>35</v>
      </c>
      <c r="D386" s="11">
        <f t="shared" si="162"/>
        <v>543.9</v>
      </c>
      <c r="E386" s="11">
        <v>453.2</v>
      </c>
      <c r="F386" s="11">
        <v>90.7</v>
      </c>
      <c r="G386" s="11">
        <f t="shared" si="163"/>
        <v>1087.8</v>
      </c>
      <c r="H386" s="11">
        <v>906.4</v>
      </c>
      <c r="I386" s="11">
        <v>181.4</v>
      </c>
      <c r="J386" s="11">
        <f t="shared" si="164"/>
        <v>1631.6999999999998</v>
      </c>
      <c r="K386" s="11">
        <v>1359.6</v>
      </c>
      <c r="L386" s="11">
        <v>272.10000000000002</v>
      </c>
      <c r="M386" s="11">
        <f t="shared" si="165"/>
        <v>2175.6</v>
      </c>
      <c r="N386" s="11">
        <v>1812.8</v>
      </c>
      <c r="O386" s="11">
        <v>362.8</v>
      </c>
    </row>
    <row r="387" spans="1:15">
      <c r="A387" s="35"/>
      <c r="B387" s="36"/>
      <c r="C387" s="42" t="s">
        <v>18</v>
      </c>
      <c r="D387" s="11">
        <f t="shared" si="162"/>
        <v>375</v>
      </c>
      <c r="E387" s="11">
        <v>312.5</v>
      </c>
      <c r="F387" s="11">
        <v>62.5</v>
      </c>
      <c r="G387" s="11">
        <f t="shared" si="163"/>
        <v>750</v>
      </c>
      <c r="H387" s="11">
        <v>625</v>
      </c>
      <c r="I387" s="11">
        <v>125</v>
      </c>
      <c r="J387" s="11">
        <f t="shared" si="164"/>
        <v>1125</v>
      </c>
      <c r="K387" s="11">
        <v>937.5</v>
      </c>
      <c r="L387" s="11">
        <v>187.5</v>
      </c>
      <c r="M387" s="11">
        <f t="shared" si="165"/>
        <v>1500</v>
      </c>
      <c r="N387" s="11">
        <v>1250</v>
      </c>
      <c r="O387" s="11">
        <v>250</v>
      </c>
    </row>
    <row r="388" spans="1:15">
      <c r="A388" s="35"/>
      <c r="B388" s="36"/>
      <c r="C388" s="42" t="s">
        <v>20</v>
      </c>
      <c r="D388" s="11">
        <f t="shared" si="162"/>
        <v>330</v>
      </c>
      <c r="E388" s="11">
        <v>275</v>
      </c>
      <c r="F388" s="11">
        <v>55</v>
      </c>
      <c r="G388" s="11">
        <f t="shared" si="163"/>
        <v>660</v>
      </c>
      <c r="H388" s="11">
        <v>550</v>
      </c>
      <c r="I388" s="11">
        <v>110</v>
      </c>
      <c r="J388" s="11">
        <f t="shared" si="164"/>
        <v>1035</v>
      </c>
      <c r="K388" s="11">
        <v>862.5</v>
      </c>
      <c r="L388" s="11">
        <v>172.5</v>
      </c>
      <c r="M388" s="11">
        <f t="shared" si="165"/>
        <v>1410</v>
      </c>
      <c r="N388" s="11">
        <v>1175</v>
      </c>
      <c r="O388" s="11">
        <v>235</v>
      </c>
    </row>
    <row r="389" spans="1:15">
      <c r="A389" s="35"/>
      <c r="B389" s="36"/>
      <c r="C389" s="42" t="s">
        <v>21</v>
      </c>
      <c r="D389" s="11">
        <f t="shared" si="162"/>
        <v>473</v>
      </c>
      <c r="E389" s="11">
        <v>356.6</v>
      </c>
      <c r="F389" s="11">
        <v>116.4</v>
      </c>
      <c r="G389" s="11">
        <f t="shared" si="163"/>
        <v>946</v>
      </c>
      <c r="H389" s="11">
        <v>713.2</v>
      </c>
      <c r="I389" s="11">
        <v>232.8</v>
      </c>
      <c r="J389" s="11">
        <f t="shared" si="164"/>
        <v>4288.3</v>
      </c>
      <c r="K389" s="11">
        <v>3233</v>
      </c>
      <c r="L389" s="11">
        <v>1055.3</v>
      </c>
      <c r="M389" s="11">
        <f t="shared" si="165"/>
        <v>7630.6</v>
      </c>
      <c r="N389" s="11">
        <v>5752.8</v>
      </c>
      <c r="O389" s="11">
        <v>1877.8</v>
      </c>
    </row>
    <row r="390" spans="1:15">
      <c r="A390" s="35"/>
      <c r="B390" s="36"/>
      <c r="C390" s="42" t="s">
        <v>22</v>
      </c>
      <c r="D390" s="11">
        <f t="shared" si="162"/>
        <v>60</v>
      </c>
      <c r="E390" s="11">
        <v>50</v>
      </c>
      <c r="F390" s="11">
        <v>10</v>
      </c>
      <c r="G390" s="11">
        <f t="shared" si="163"/>
        <v>120</v>
      </c>
      <c r="H390" s="11">
        <v>100</v>
      </c>
      <c r="I390" s="11">
        <v>20</v>
      </c>
      <c r="J390" s="11">
        <f t="shared" si="164"/>
        <v>180</v>
      </c>
      <c r="K390" s="11">
        <v>150</v>
      </c>
      <c r="L390" s="11">
        <v>30</v>
      </c>
      <c r="M390" s="11">
        <f t="shared" si="165"/>
        <v>240</v>
      </c>
      <c r="N390" s="11">
        <v>200</v>
      </c>
      <c r="O390" s="11">
        <v>40</v>
      </c>
    </row>
    <row r="391" spans="1:15" ht="27">
      <c r="A391" s="35"/>
      <c r="B391" s="36"/>
      <c r="C391" s="42" t="s">
        <v>23</v>
      </c>
      <c r="D391" s="11">
        <f t="shared" si="162"/>
        <v>125</v>
      </c>
      <c r="E391" s="11">
        <v>104.2</v>
      </c>
      <c r="F391" s="11">
        <v>20.8</v>
      </c>
      <c r="G391" s="11">
        <f t="shared" si="163"/>
        <v>816.50000000000011</v>
      </c>
      <c r="H391" s="11">
        <v>680.40000000000009</v>
      </c>
      <c r="I391" s="11">
        <v>136.1</v>
      </c>
      <c r="J391" s="11">
        <f t="shared" si="164"/>
        <v>1976</v>
      </c>
      <c r="K391" s="11">
        <v>1646.6000000000001</v>
      </c>
      <c r="L391" s="11">
        <v>329.4</v>
      </c>
      <c r="M391" s="11">
        <f t="shared" si="165"/>
        <v>3135.5</v>
      </c>
      <c r="N391" s="11">
        <v>2612.8000000000002</v>
      </c>
      <c r="O391" s="11">
        <v>522.70000000000005</v>
      </c>
    </row>
    <row r="392" spans="1:15">
      <c r="A392" s="35"/>
      <c r="B392" s="36"/>
      <c r="C392" s="42" t="s">
        <v>24</v>
      </c>
      <c r="D392" s="11">
        <f t="shared" si="162"/>
        <v>380.29999999999995</v>
      </c>
      <c r="E392" s="11">
        <v>316.89999999999998</v>
      </c>
      <c r="F392" s="11">
        <v>63.4</v>
      </c>
      <c r="G392" s="11">
        <f t="shared" si="163"/>
        <v>760.59999999999991</v>
      </c>
      <c r="H392" s="11">
        <v>633.79999999999995</v>
      </c>
      <c r="I392" s="11">
        <v>126.8</v>
      </c>
      <c r="J392" s="11">
        <f t="shared" si="164"/>
        <v>1673.4</v>
      </c>
      <c r="K392" s="11">
        <v>1394.4</v>
      </c>
      <c r="L392" s="11">
        <v>279</v>
      </c>
      <c r="M392" s="11">
        <f t="shared" si="165"/>
        <v>2586.1999999999998</v>
      </c>
      <c r="N392" s="11">
        <v>2155</v>
      </c>
      <c r="O392" s="11">
        <v>431.2</v>
      </c>
    </row>
    <row r="393" spans="1:15">
      <c r="A393" s="35"/>
      <c r="B393" s="36"/>
      <c r="C393" s="42" t="s">
        <v>25</v>
      </c>
      <c r="D393" s="11">
        <f t="shared" si="162"/>
        <v>894.30000000000007</v>
      </c>
      <c r="E393" s="11">
        <v>745.2</v>
      </c>
      <c r="F393" s="11">
        <v>149.1</v>
      </c>
      <c r="G393" s="11">
        <f t="shared" si="163"/>
        <v>1788.6000000000001</v>
      </c>
      <c r="H393" s="11">
        <v>1490.4</v>
      </c>
      <c r="I393" s="11">
        <v>298.2</v>
      </c>
      <c r="J393" s="11">
        <f t="shared" si="164"/>
        <v>3128.4</v>
      </c>
      <c r="K393" s="11">
        <v>2606.9</v>
      </c>
      <c r="L393" s="11">
        <v>521.5</v>
      </c>
      <c r="M393" s="11">
        <f t="shared" si="165"/>
        <v>4468.2</v>
      </c>
      <c r="N393" s="11">
        <v>3723.4</v>
      </c>
      <c r="O393" s="11">
        <v>744.8</v>
      </c>
    </row>
    <row r="394" spans="1:15">
      <c r="A394" s="35"/>
      <c r="B394" s="36"/>
      <c r="C394" s="42" t="s">
        <v>39</v>
      </c>
      <c r="D394" s="11">
        <f t="shared" si="162"/>
        <v>225</v>
      </c>
      <c r="E394" s="11">
        <v>187.5</v>
      </c>
      <c r="F394" s="11">
        <v>37.5</v>
      </c>
      <c r="G394" s="11">
        <f t="shared" si="163"/>
        <v>450</v>
      </c>
      <c r="H394" s="11">
        <v>375</v>
      </c>
      <c r="I394" s="11">
        <v>75</v>
      </c>
      <c r="J394" s="11">
        <f t="shared" si="164"/>
        <v>675</v>
      </c>
      <c r="K394" s="11">
        <v>562.5</v>
      </c>
      <c r="L394" s="11">
        <v>112.5</v>
      </c>
      <c r="M394" s="11">
        <f t="shared" si="165"/>
        <v>900</v>
      </c>
      <c r="N394" s="11">
        <v>750</v>
      </c>
      <c r="O394" s="11">
        <v>150</v>
      </c>
    </row>
    <row r="395" spans="1:15">
      <c r="A395" s="35"/>
      <c r="B395" s="36"/>
      <c r="C395" s="40" t="s">
        <v>26</v>
      </c>
      <c r="D395" s="11">
        <f t="shared" si="162"/>
        <v>135336.1</v>
      </c>
      <c r="E395" s="11">
        <v>115497.60000000001</v>
      </c>
      <c r="F395" s="11">
        <v>19838.5</v>
      </c>
      <c r="G395" s="11">
        <f t="shared" si="163"/>
        <v>275421</v>
      </c>
      <c r="H395" s="11">
        <v>234952.5</v>
      </c>
      <c r="I395" s="11">
        <v>40468.5</v>
      </c>
      <c r="J395" s="11">
        <f t="shared" si="164"/>
        <v>408980.8</v>
      </c>
      <c r="K395" s="11">
        <v>349171</v>
      </c>
      <c r="L395" s="11">
        <v>59809.8</v>
      </c>
      <c r="M395" s="11">
        <f t="shared" si="165"/>
        <v>546137.59999999998</v>
      </c>
      <c r="N395" s="11">
        <v>465970.6</v>
      </c>
      <c r="O395" s="11">
        <v>80167</v>
      </c>
    </row>
    <row r="396" spans="1:15" ht="57">
      <c r="A396" s="35"/>
      <c r="B396" s="6">
        <v>11006</v>
      </c>
      <c r="C396" s="39" t="s">
        <v>79</v>
      </c>
      <c r="D396" s="8">
        <f t="shared" si="162"/>
        <v>30845.599999999999</v>
      </c>
      <c r="E396" s="8">
        <f>E400</f>
        <v>27202.5</v>
      </c>
      <c r="F396" s="8">
        <f>F400</f>
        <v>3643.1000000000004</v>
      </c>
      <c r="G396" s="8">
        <f t="shared" si="163"/>
        <v>52780.2</v>
      </c>
      <c r="H396" s="8">
        <f>H400</f>
        <v>46130.5</v>
      </c>
      <c r="I396" s="8">
        <f>I400</f>
        <v>6649.7000000000007</v>
      </c>
      <c r="J396" s="8">
        <f t="shared" si="164"/>
        <v>76119</v>
      </c>
      <c r="K396" s="8">
        <f>K400</f>
        <v>66035.199999999997</v>
      </c>
      <c r="L396" s="8">
        <f>L400</f>
        <v>10083.799999999999</v>
      </c>
      <c r="M396" s="8">
        <f t="shared" si="165"/>
        <v>101269</v>
      </c>
      <c r="N396" s="8">
        <f>N400</f>
        <v>87311.9</v>
      </c>
      <c r="O396" s="8">
        <f>O400</f>
        <v>13957.1</v>
      </c>
    </row>
    <row r="397" spans="1:15">
      <c r="A397" s="35"/>
      <c r="B397" s="36"/>
      <c r="C397" s="40" t="s">
        <v>10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</row>
    <row r="398" spans="1:15" ht="33" customHeight="1">
      <c r="A398" s="35"/>
      <c r="B398" s="36"/>
      <c r="C398" s="41" t="s">
        <v>78</v>
      </c>
      <c r="D398" s="10">
        <f>E398+F398</f>
        <v>30845.599999999999</v>
      </c>
      <c r="E398" s="10">
        <f>E396</f>
        <v>27202.5</v>
      </c>
      <c r="F398" s="10">
        <f>F396</f>
        <v>3643.1000000000004</v>
      </c>
      <c r="G398" s="10">
        <f>H398+I398</f>
        <v>52780.2</v>
      </c>
      <c r="H398" s="10">
        <f>H396</f>
        <v>46130.5</v>
      </c>
      <c r="I398" s="10">
        <f>I396</f>
        <v>6649.7000000000007</v>
      </c>
      <c r="J398" s="10">
        <f>K398+L398</f>
        <v>76119</v>
      </c>
      <c r="K398" s="10">
        <f>K396</f>
        <v>66035.199999999997</v>
      </c>
      <c r="L398" s="10">
        <f>L396</f>
        <v>10083.799999999999</v>
      </c>
      <c r="M398" s="10">
        <f>N398+O398</f>
        <v>101269</v>
      </c>
      <c r="N398" s="10">
        <f>N396</f>
        <v>87311.9</v>
      </c>
      <c r="O398" s="10">
        <f>O396</f>
        <v>13957.1</v>
      </c>
    </row>
    <row r="399" spans="1:15" ht="27">
      <c r="A399" s="35"/>
      <c r="B399" s="36"/>
      <c r="C399" s="40" t="s">
        <v>12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</row>
    <row r="400" spans="1:15">
      <c r="A400" s="35"/>
      <c r="B400" s="36"/>
      <c r="C400" s="40" t="s">
        <v>13</v>
      </c>
      <c r="D400" s="11">
        <f t="shared" ref="D400:D417" si="166">E400+F400</f>
        <v>30845.599999999999</v>
      </c>
      <c r="E400" s="11">
        <f>SUM(E401:E416)</f>
        <v>27202.5</v>
      </c>
      <c r="F400" s="11">
        <f>SUM(F401:F416)</f>
        <v>3643.1000000000004</v>
      </c>
      <c r="G400" s="11">
        <f t="shared" ref="G400:G417" si="167">H400+I400</f>
        <v>52780.2</v>
      </c>
      <c r="H400" s="11">
        <f>SUM(H401:H416)</f>
        <v>46130.5</v>
      </c>
      <c r="I400" s="11">
        <f>SUM(I401:I416)</f>
        <v>6649.7000000000007</v>
      </c>
      <c r="J400" s="11">
        <f t="shared" ref="J400:J417" si="168">K400+L400</f>
        <v>76119</v>
      </c>
      <c r="K400" s="11">
        <f>SUM(K401:K416)</f>
        <v>66035.199999999997</v>
      </c>
      <c r="L400" s="11">
        <f>SUM(L401:L416)</f>
        <v>10083.799999999999</v>
      </c>
      <c r="M400" s="11">
        <f t="shared" ref="M400:M417" si="169">N400+O400</f>
        <v>101269</v>
      </c>
      <c r="N400" s="11">
        <f>SUM(N401:N416)</f>
        <v>87311.9</v>
      </c>
      <c r="O400" s="11">
        <f>SUM(O401:O416)</f>
        <v>13957.1</v>
      </c>
    </row>
    <row r="401" spans="1:15">
      <c r="A401" s="35"/>
      <c r="B401" s="36"/>
      <c r="C401" s="42" t="s">
        <v>33</v>
      </c>
      <c r="D401" s="11">
        <f t="shared" si="166"/>
        <v>279.2</v>
      </c>
      <c r="E401" s="11">
        <v>232.7</v>
      </c>
      <c r="F401" s="11">
        <v>46.5</v>
      </c>
      <c r="G401" s="11">
        <f t="shared" si="167"/>
        <v>558.4</v>
      </c>
      <c r="H401" s="11">
        <v>465.4</v>
      </c>
      <c r="I401" s="11">
        <v>93</v>
      </c>
      <c r="J401" s="11">
        <f t="shared" si="168"/>
        <v>837.59999999999991</v>
      </c>
      <c r="K401" s="11">
        <v>698.09999999999991</v>
      </c>
      <c r="L401" s="11">
        <v>139.5</v>
      </c>
      <c r="M401" s="11">
        <f t="shared" si="169"/>
        <v>1116.8</v>
      </c>
      <c r="N401" s="11">
        <v>930.8</v>
      </c>
      <c r="O401" s="11">
        <v>186</v>
      </c>
    </row>
    <row r="402" spans="1:15">
      <c r="A402" s="35"/>
      <c r="B402" s="36"/>
      <c r="C402" s="42" t="s">
        <v>34</v>
      </c>
      <c r="D402" s="11">
        <f t="shared" si="166"/>
        <v>6.5</v>
      </c>
      <c r="E402" s="11">
        <v>5.4</v>
      </c>
      <c r="F402" s="11">
        <v>1.1000000000000001</v>
      </c>
      <c r="G402" s="11">
        <f t="shared" si="167"/>
        <v>13</v>
      </c>
      <c r="H402" s="11">
        <v>10.8</v>
      </c>
      <c r="I402" s="11">
        <v>2.2000000000000002</v>
      </c>
      <c r="J402" s="11">
        <f t="shared" si="168"/>
        <v>19.500000000000004</v>
      </c>
      <c r="K402" s="11">
        <v>16.200000000000003</v>
      </c>
      <c r="L402" s="11">
        <v>3.3000000000000003</v>
      </c>
      <c r="M402" s="11">
        <f t="shared" si="169"/>
        <v>26</v>
      </c>
      <c r="N402" s="11">
        <v>21.6</v>
      </c>
      <c r="O402" s="11">
        <v>4.4000000000000004</v>
      </c>
    </row>
    <row r="403" spans="1:15">
      <c r="A403" s="35"/>
      <c r="B403" s="36"/>
      <c r="C403" s="42" t="s">
        <v>15</v>
      </c>
      <c r="D403" s="11">
        <f t="shared" si="166"/>
        <v>348</v>
      </c>
      <c r="E403" s="11">
        <v>290</v>
      </c>
      <c r="F403" s="11">
        <v>58</v>
      </c>
      <c r="G403" s="11">
        <f t="shared" si="167"/>
        <v>696</v>
      </c>
      <c r="H403" s="11">
        <v>580</v>
      </c>
      <c r="I403" s="11">
        <v>116</v>
      </c>
      <c r="J403" s="11">
        <f t="shared" si="168"/>
        <v>1044</v>
      </c>
      <c r="K403" s="11">
        <v>870</v>
      </c>
      <c r="L403" s="11">
        <v>174</v>
      </c>
      <c r="M403" s="11">
        <f t="shared" si="169"/>
        <v>1392</v>
      </c>
      <c r="N403" s="11">
        <v>1160</v>
      </c>
      <c r="O403" s="11">
        <v>232</v>
      </c>
    </row>
    <row r="404" spans="1:15">
      <c r="A404" s="35"/>
      <c r="B404" s="36"/>
      <c r="C404" s="42" t="s">
        <v>16</v>
      </c>
      <c r="D404" s="11">
        <f t="shared" si="166"/>
        <v>7200</v>
      </c>
      <c r="E404" s="11">
        <v>7200</v>
      </c>
      <c r="F404" s="11">
        <v>0</v>
      </c>
      <c r="G404" s="11">
        <f t="shared" si="167"/>
        <v>7200</v>
      </c>
      <c r="H404" s="11">
        <v>7200</v>
      </c>
      <c r="I404" s="11">
        <v>0</v>
      </c>
      <c r="J404" s="11">
        <f t="shared" si="168"/>
        <v>7505</v>
      </c>
      <c r="K404" s="11">
        <v>7454.2</v>
      </c>
      <c r="L404" s="11">
        <v>50.8</v>
      </c>
      <c r="M404" s="11">
        <f t="shared" si="169"/>
        <v>7505</v>
      </c>
      <c r="N404" s="11">
        <v>7454.2</v>
      </c>
      <c r="O404" s="11">
        <v>50.8</v>
      </c>
    </row>
    <row r="405" spans="1:15">
      <c r="A405" s="35"/>
      <c r="B405" s="36"/>
      <c r="C405" s="42" t="s">
        <v>17</v>
      </c>
      <c r="D405" s="11">
        <f t="shared" si="166"/>
        <v>468</v>
      </c>
      <c r="E405" s="11">
        <v>390</v>
      </c>
      <c r="F405" s="11">
        <v>78</v>
      </c>
      <c r="G405" s="11">
        <f t="shared" si="167"/>
        <v>936</v>
      </c>
      <c r="H405" s="11">
        <v>780</v>
      </c>
      <c r="I405" s="11">
        <v>156</v>
      </c>
      <c r="J405" s="11">
        <f t="shared" si="168"/>
        <v>1404</v>
      </c>
      <c r="K405" s="11">
        <v>1170</v>
      </c>
      <c r="L405" s="11">
        <v>234</v>
      </c>
      <c r="M405" s="11">
        <f t="shared" si="169"/>
        <v>1872</v>
      </c>
      <c r="N405" s="11">
        <v>1560</v>
      </c>
      <c r="O405" s="11">
        <v>312</v>
      </c>
    </row>
    <row r="406" spans="1:15">
      <c r="A406" s="35"/>
      <c r="B406" s="36"/>
      <c r="C406" s="42" t="s">
        <v>35</v>
      </c>
      <c r="D406" s="11">
        <f t="shared" si="166"/>
        <v>1199</v>
      </c>
      <c r="E406" s="11">
        <v>999.1</v>
      </c>
      <c r="F406" s="11">
        <v>199.9</v>
      </c>
      <c r="G406" s="11">
        <f t="shared" si="167"/>
        <v>2398</v>
      </c>
      <c r="H406" s="11">
        <v>1998.2</v>
      </c>
      <c r="I406" s="11">
        <v>399.8</v>
      </c>
      <c r="J406" s="11">
        <f t="shared" si="168"/>
        <v>3597</v>
      </c>
      <c r="K406" s="11">
        <v>2997.3</v>
      </c>
      <c r="L406" s="11">
        <v>599.70000000000005</v>
      </c>
      <c r="M406" s="11">
        <f t="shared" si="169"/>
        <v>4796</v>
      </c>
      <c r="N406" s="11">
        <v>3996.4</v>
      </c>
      <c r="O406" s="11">
        <v>799.6</v>
      </c>
    </row>
    <row r="407" spans="1:15">
      <c r="A407" s="35"/>
      <c r="B407" s="36"/>
      <c r="C407" s="42" t="s">
        <v>18</v>
      </c>
      <c r="D407" s="11">
        <f t="shared" si="166"/>
        <v>180</v>
      </c>
      <c r="E407" s="11">
        <v>155</v>
      </c>
      <c r="F407" s="11">
        <v>25</v>
      </c>
      <c r="G407" s="11">
        <f t="shared" si="167"/>
        <v>360</v>
      </c>
      <c r="H407" s="11">
        <v>310</v>
      </c>
      <c r="I407" s="11">
        <v>50</v>
      </c>
      <c r="J407" s="11">
        <f t="shared" si="168"/>
        <v>540</v>
      </c>
      <c r="K407" s="11">
        <v>465</v>
      </c>
      <c r="L407" s="11">
        <v>75</v>
      </c>
      <c r="M407" s="11">
        <f t="shared" si="169"/>
        <v>720</v>
      </c>
      <c r="N407" s="11">
        <v>620</v>
      </c>
      <c r="O407" s="11">
        <v>100</v>
      </c>
    </row>
    <row r="408" spans="1:15">
      <c r="A408" s="35"/>
      <c r="B408" s="36"/>
      <c r="C408" s="42" t="s">
        <v>20</v>
      </c>
      <c r="D408" s="11">
        <f t="shared" si="166"/>
        <v>114</v>
      </c>
      <c r="E408" s="11">
        <v>95</v>
      </c>
      <c r="F408" s="11">
        <v>19</v>
      </c>
      <c r="G408" s="11">
        <f t="shared" si="167"/>
        <v>228</v>
      </c>
      <c r="H408" s="11">
        <v>190</v>
      </c>
      <c r="I408" s="11">
        <v>38</v>
      </c>
      <c r="J408" s="11">
        <f t="shared" si="168"/>
        <v>342</v>
      </c>
      <c r="K408" s="11">
        <v>285</v>
      </c>
      <c r="L408" s="11">
        <v>57</v>
      </c>
      <c r="M408" s="11">
        <f t="shared" si="169"/>
        <v>456</v>
      </c>
      <c r="N408" s="11">
        <v>380</v>
      </c>
      <c r="O408" s="11">
        <v>76</v>
      </c>
    </row>
    <row r="409" spans="1:15">
      <c r="A409" s="35"/>
      <c r="B409" s="36"/>
      <c r="C409" s="42" t="s">
        <v>21</v>
      </c>
      <c r="D409" s="11">
        <f t="shared" si="166"/>
        <v>1461.9</v>
      </c>
      <c r="E409" s="11">
        <v>1111.4000000000001</v>
      </c>
      <c r="F409" s="11">
        <v>350.5</v>
      </c>
      <c r="G409" s="11">
        <f t="shared" si="167"/>
        <v>2923.8</v>
      </c>
      <c r="H409" s="11">
        <v>2222.8000000000002</v>
      </c>
      <c r="I409" s="11">
        <v>701</v>
      </c>
      <c r="J409" s="11">
        <f t="shared" si="168"/>
        <v>4629.3999999999996</v>
      </c>
      <c r="K409" s="11">
        <v>3519.4</v>
      </c>
      <c r="L409" s="11">
        <v>1110</v>
      </c>
      <c r="M409" s="11">
        <f t="shared" si="169"/>
        <v>6578.6</v>
      </c>
      <c r="N409" s="11">
        <v>5001.2</v>
      </c>
      <c r="O409" s="11">
        <v>1577.4</v>
      </c>
    </row>
    <row r="410" spans="1:15">
      <c r="A410" s="35"/>
      <c r="B410" s="36"/>
      <c r="C410" s="42" t="s">
        <v>22</v>
      </c>
      <c r="D410" s="11">
        <f t="shared" si="166"/>
        <v>323.29999999999995</v>
      </c>
      <c r="E410" s="11">
        <v>269.39999999999998</v>
      </c>
      <c r="F410" s="11">
        <v>53.9</v>
      </c>
      <c r="G410" s="11">
        <f t="shared" si="167"/>
        <v>646.59999999999991</v>
      </c>
      <c r="H410" s="11">
        <v>538.79999999999995</v>
      </c>
      <c r="I410" s="11">
        <v>107.8</v>
      </c>
      <c r="J410" s="11">
        <f t="shared" si="168"/>
        <v>969.89999999999986</v>
      </c>
      <c r="K410" s="11">
        <v>808.19999999999993</v>
      </c>
      <c r="L410" s="11">
        <v>161.69999999999999</v>
      </c>
      <c r="M410" s="11">
        <f t="shared" si="169"/>
        <v>1293.1999999999998</v>
      </c>
      <c r="N410" s="11">
        <v>1077.5999999999999</v>
      </c>
      <c r="O410" s="11">
        <v>215.6</v>
      </c>
    </row>
    <row r="411" spans="1:15">
      <c r="A411" s="35"/>
      <c r="B411" s="36"/>
      <c r="C411" s="42" t="s">
        <v>65</v>
      </c>
      <c r="D411" s="11">
        <f t="shared" si="166"/>
        <v>305</v>
      </c>
      <c r="E411" s="11">
        <v>269.2</v>
      </c>
      <c r="F411" s="11">
        <v>35.799999999999997</v>
      </c>
      <c r="G411" s="11">
        <f t="shared" si="167"/>
        <v>610</v>
      </c>
      <c r="H411" s="11">
        <v>538.4</v>
      </c>
      <c r="I411" s="11">
        <v>71.599999999999994</v>
      </c>
      <c r="J411" s="11">
        <f t="shared" si="168"/>
        <v>914.99999999999989</v>
      </c>
      <c r="K411" s="11">
        <v>807.59999999999991</v>
      </c>
      <c r="L411" s="11">
        <v>107.39999999999999</v>
      </c>
      <c r="M411" s="11">
        <f t="shared" si="169"/>
        <v>1220</v>
      </c>
      <c r="N411" s="11">
        <v>1076.8</v>
      </c>
      <c r="O411" s="11">
        <v>143.19999999999999</v>
      </c>
    </row>
    <row r="412" spans="1:15" ht="27">
      <c r="A412" s="35"/>
      <c r="B412" s="36"/>
      <c r="C412" s="42" t="s">
        <v>23</v>
      </c>
      <c r="D412" s="11">
        <f t="shared" si="166"/>
        <v>703.1</v>
      </c>
      <c r="E412" s="11">
        <v>585.9</v>
      </c>
      <c r="F412" s="11">
        <v>117.2</v>
      </c>
      <c r="G412" s="11">
        <f t="shared" si="167"/>
        <v>1406.2</v>
      </c>
      <c r="H412" s="11">
        <v>1171.8</v>
      </c>
      <c r="I412" s="11">
        <v>234.4</v>
      </c>
      <c r="J412" s="11">
        <f t="shared" si="168"/>
        <v>2109.2999999999997</v>
      </c>
      <c r="K412" s="11">
        <v>1757.6999999999998</v>
      </c>
      <c r="L412" s="11">
        <v>351.6</v>
      </c>
      <c r="M412" s="11">
        <f t="shared" si="169"/>
        <v>2812.4</v>
      </c>
      <c r="N412" s="11">
        <v>2343.6</v>
      </c>
      <c r="O412" s="11">
        <v>468.8</v>
      </c>
    </row>
    <row r="413" spans="1:15">
      <c r="A413" s="35"/>
      <c r="B413" s="36"/>
      <c r="C413" s="42" t="s">
        <v>24</v>
      </c>
      <c r="D413" s="11">
        <f t="shared" si="166"/>
        <v>456</v>
      </c>
      <c r="E413" s="11">
        <v>380</v>
      </c>
      <c r="F413" s="11">
        <v>76</v>
      </c>
      <c r="G413" s="11">
        <f t="shared" si="167"/>
        <v>912</v>
      </c>
      <c r="H413" s="11">
        <v>760</v>
      </c>
      <c r="I413" s="11">
        <v>152</v>
      </c>
      <c r="J413" s="11">
        <f t="shared" si="168"/>
        <v>1368</v>
      </c>
      <c r="K413" s="11">
        <v>1140</v>
      </c>
      <c r="L413" s="11">
        <v>228</v>
      </c>
      <c r="M413" s="11">
        <f t="shared" si="169"/>
        <v>1824</v>
      </c>
      <c r="N413" s="11">
        <v>1520</v>
      </c>
      <c r="O413" s="11">
        <v>304</v>
      </c>
    </row>
    <row r="414" spans="1:15">
      <c r="A414" s="35"/>
      <c r="B414" s="36"/>
      <c r="C414" s="42" t="s">
        <v>25</v>
      </c>
      <c r="D414" s="11">
        <f t="shared" si="166"/>
        <v>1155.8</v>
      </c>
      <c r="E414" s="11">
        <v>963.1</v>
      </c>
      <c r="F414" s="11">
        <v>192.7</v>
      </c>
      <c r="G414" s="11">
        <f t="shared" si="167"/>
        <v>2311.6</v>
      </c>
      <c r="H414" s="11">
        <v>1926.2</v>
      </c>
      <c r="I414" s="11">
        <v>385.4</v>
      </c>
      <c r="J414" s="11">
        <f t="shared" si="168"/>
        <v>3467.4</v>
      </c>
      <c r="K414" s="11">
        <v>2889.3</v>
      </c>
      <c r="L414" s="11">
        <v>578.09999999999991</v>
      </c>
      <c r="M414" s="11">
        <f t="shared" si="169"/>
        <v>4623.2</v>
      </c>
      <c r="N414" s="11">
        <v>3852.4</v>
      </c>
      <c r="O414" s="11">
        <v>770.8</v>
      </c>
    </row>
    <row r="415" spans="1:15">
      <c r="A415" s="35"/>
      <c r="B415" s="36"/>
      <c r="C415" s="42" t="s">
        <v>39</v>
      </c>
      <c r="D415" s="11">
        <f t="shared" si="166"/>
        <v>120</v>
      </c>
      <c r="E415" s="11">
        <v>100</v>
      </c>
      <c r="F415" s="11">
        <v>20</v>
      </c>
      <c r="G415" s="11">
        <f t="shared" si="167"/>
        <v>240</v>
      </c>
      <c r="H415" s="11">
        <v>200</v>
      </c>
      <c r="I415" s="11">
        <v>40</v>
      </c>
      <c r="J415" s="11">
        <f t="shared" si="168"/>
        <v>360</v>
      </c>
      <c r="K415" s="11">
        <v>300</v>
      </c>
      <c r="L415" s="11">
        <v>60</v>
      </c>
      <c r="M415" s="11">
        <f t="shared" si="169"/>
        <v>480</v>
      </c>
      <c r="N415" s="11">
        <v>400</v>
      </c>
      <c r="O415" s="11">
        <v>80</v>
      </c>
    </row>
    <row r="416" spans="1:15">
      <c r="A416" s="35"/>
      <c r="B416" s="36"/>
      <c r="C416" s="40" t="s">
        <v>26</v>
      </c>
      <c r="D416" s="11">
        <f t="shared" si="166"/>
        <v>16525.8</v>
      </c>
      <c r="E416" s="11">
        <v>14156.3</v>
      </c>
      <c r="F416" s="11">
        <v>2369.5</v>
      </c>
      <c r="G416" s="11">
        <f t="shared" si="167"/>
        <v>31340.6</v>
      </c>
      <c r="H416" s="11">
        <v>27238.1</v>
      </c>
      <c r="I416" s="11">
        <v>4102.5</v>
      </c>
      <c r="J416" s="11">
        <f t="shared" si="168"/>
        <v>47010.899999999994</v>
      </c>
      <c r="K416" s="11">
        <v>40857.199999999997</v>
      </c>
      <c r="L416" s="11">
        <v>6153.7</v>
      </c>
      <c r="M416" s="11">
        <f t="shared" si="169"/>
        <v>64553.799999999996</v>
      </c>
      <c r="N416" s="11">
        <v>55917.299999999996</v>
      </c>
      <c r="O416" s="11">
        <v>8636.5</v>
      </c>
    </row>
    <row r="417" spans="1:15" ht="74.25" customHeight="1">
      <c r="A417" s="35"/>
      <c r="B417" s="6">
        <v>11007</v>
      </c>
      <c r="C417" s="39" t="s">
        <v>80</v>
      </c>
      <c r="D417" s="8">
        <f t="shared" si="166"/>
        <v>371141.60000000003</v>
      </c>
      <c r="E417" s="8">
        <f>E421</f>
        <v>310027.7</v>
      </c>
      <c r="F417" s="8">
        <f>F421</f>
        <v>61113.9</v>
      </c>
      <c r="G417" s="8">
        <f t="shared" si="167"/>
        <v>940585.2</v>
      </c>
      <c r="H417" s="8">
        <f>H421</f>
        <v>785307.1</v>
      </c>
      <c r="I417" s="8">
        <f>I421</f>
        <v>155278.1</v>
      </c>
      <c r="J417" s="8">
        <f t="shared" si="168"/>
        <v>1322974.8999999999</v>
      </c>
      <c r="K417" s="8">
        <f>K421</f>
        <v>1106138</v>
      </c>
      <c r="L417" s="8">
        <f>L421</f>
        <v>216836.9</v>
      </c>
      <c r="M417" s="8">
        <f t="shared" si="169"/>
        <v>1347579.5</v>
      </c>
      <c r="N417" s="8">
        <f>N421</f>
        <v>1122938</v>
      </c>
      <c r="O417" s="8">
        <f>O421</f>
        <v>224641.5</v>
      </c>
    </row>
    <row r="418" spans="1:15">
      <c r="A418" s="35"/>
      <c r="B418" s="36"/>
      <c r="C418" s="40" t="s">
        <v>10</v>
      </c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1:15" ht="35.25" customHeight="1">
      <c r="A419" s="35"/>
      <c r="B419" s="36"/>
      <c r="C419" s="41" t="s">
        <v>78</v>
      </c>
      <c r="D419" s="10">
        <f>E419+F419</f>
        <v>371141.60000000003</v>
      </c>
      <c r="E419" s="10">
        <f>E417</f>
        <v>310027.7</v>
      </c>
      <c r="F419" s="10">
        <f>F417</f>
        <v>61113.9</v>
      </c>
      <c r="G419" s="10">
        <f>H419+I419</f>
        <v>940585.2</v>
      </c>
      <c r="H419" s="10">
        <f>H417</f>
        <v>785307.1</v>
      </c>
      <c r="I419" s="10">
        <f>I417</f>
        <v>155278.1</v>
      </c>
      <c r="J419" s="10">
        <f>K419+L419</f>
        <v>1322974.8999999999</v>
      </c>
      <c r="K419" s="10">
        <f>K417</f>
        <v>1106138</v>
      </c>
      <c r="L419" s="10">
        <f>L417</f>
        <v>216836.9</v>
      </c>
      <c r="M419" s="10">
        <f>N419+O419</f>
        <v>1347579.5</v>
      </c>
      <c r="N419" s="10">
        <f>N417</f>
        <v>1122938</v>
      </c>
      <c r="O419" s="10">
        <f>O417</f>
        <v>224641.5</v>
      </c>
    </row>
    <row r="420" spans="1:15" ht="27">
      <c r="A420" s="35"/>
      <c r="B420" s="36"/>
      <c r="C420" s="40" t="s">
        <v>12</v>
      </c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>
      <c r="A421" s="35"/>
      <c r="B421" s="36"/>
      <c r="C421" s="40" t="s">
        <v>13</v>
      </c>
      <c r="D421" s="11">
        <f>E421+F421</f>
        <v>371141.60000000003</v>
      </c>
      <c r="E421" s="11">
        <f>E422+E423</f>
        <v>310027.7</v>
      </c>
      <c r="F421" s="11">
        <f>F422+F423</f>
        <v>61113.9</v>
      </c>
      <c r="G421" s="11">
        <f>H421+I421</f>
        <v>940585.2</v>
      </c>
      <c r="H421" s="11">
        <f>H422+H423</f>
        <v>785307.1</v>
      </c>
      <c r="I421" s="11">
        <f>I422+I423</f>
        <v>155278.1</v>
      </c>
      <c r="J421" s="11">
        <f>K421+L421</f>
        <v>1322974.8999999999</v>
      </c>
      <c r="K421" s="11">
        <f>K422+K423</f>
        <v>1106138</v>
      </c>
      <c r="L421" s="11">
        <f>L422+L423</f>
        <v>216836.9</v>
      </c>
      <c r="M421" s="11">
        <f>N421+O421</f>
        <v>1347579.5</v>
      </c>
      <c r="N421" s="11">
        <f>N422+N423</f>
        <v>1122938</v>
      </c>
      <c r="O421" s="11">
        <f>O422+O423</f>
        <v>224641.5</v>
      </c>
    </row>
    <row r="422" spans="1:15">
      <c r="A422" s="35"/>
      <c r="B422" s="36"/>
      <c r="C422" s="42" t="s">
        <v>21</v>
      </c>
      <c r="D422" s="11">
        <f>E422+F422</f>
        <v>3333.5</v>
      </c>
      <c r="E422" s="11"/>
      <c r="F422" s="11">
        <v>3333.5</v>
      </c>
      <c r="G422" s="11">
        <f>H422+I422</f>
        <v>6667</v>
      </c>
      <c r="H422" s="11"/>
      <c r="I422" s="11">
        <v>6667</v>
      </c>
      <c r="J422" s="11">
        <f>K422+L422</f>
        <v>10556</v>
      </c>
      <c r="K422" s="11"/>
      <c r="L422" s="11">
        <v>10556</v>
      </c>
      <c r="M422" s="11">
        <f>N422+O422</f>
        <v>15000.6</v>
      </c>
      <c r="N422" s="11"/>
      <c r="O422" s="11">
        <v>15000.6</v>
      </c>
    </row>
    <row r="423" spans="1:15">
      <c r="A423" s="35"/>
      <c r="B423" s="36"/>
      <c r="C423" s="40" t="s">
        <v>26</v>
      </c>
      <c r="D423" s="11">
        <f>E423+F423</f>
        <v>367808.10000000003</v>
      </c>
      <c r="E423" s="11">
        <v>310027.7</v>
      </c>
      <c r="F423" s="11">
        <v>57780.4</v>
      </c>
      <c r="G423" s="11">
        <f>H423+I423</f>
        <v>933918.2</v>
      </c>
      <c r="H423" s="11">
        <v>785307.1</v>
      </c>
      <c r="I423" s="11">
        <v>148611.1</v>
      </c>
      <c r="J423" s="11">
        <f>K423+L423</f>
        <v>1312418.8999999999</v>
      </c>
      <c r="K423" s="11">
        <v>1106138</v>
      </c>
      <c r="L423" s="11">
        <v>206280.9</v>
      </c>
      <c r="M423" s="11">
        <f>N423+O423</f>
        <v>1332578.8999999999</v>
      </c>
      <c r="N423" s="11">
        <v>1122938</v>
      </c>
      <c r="O423" s="11">
        <v>209640.9</v>
      </c>
    </row>
    <row r="424" spans="1:15" ht="70.5" customHeight="1">
      <c r="A424" s="35"/>
      <c r="B424" s="6">
        <v>11008</v>
      </c>
      <c r="C424" s="39" t="s">
        <v>81</v>
      </c>
      <c r="D424" s="8">
        <f>E424+F424</f>
        <v>0</v>
      </c>
      <c r="E424" s="8">
        <f t="shared" ref="E424:F424" si="170">E426</f>
        <v>0</v>
      </c>
      <c r="F424" s="8">
        <f t="shared" si="170"/>
        <v>0</v>
      </c>
      <c r="G424" s="8">
        <f>H424+I424</f>
        <v>106387.1</v>
      </c>
      <c r="H424" s="8">
        <f t="shared" ref="H424:I424" si="171">H426</f>
        <v>88653</v>
      </c>
      <c r="I424" s="8">
        <f t="shared" si="171"/>
        <v>17734.099999999999</v>
      </c>
      <c r="J424" s="8">
        <f>K424+L424</f>
        <v>265967.8</v>
      </c>
      <c r="K424" s="8">
        <f t="shared" ref="K424:L424" si="172">K426</f>
        <v>221632.5</v>
      </c>
      <c r="L424" s="8">
        <f t="shared" si="172"/>
        <v>44335.3</v>
      </c>
      <c r="M424" s="8">
        <f>N424+O424</f>
        <v>354623.8</v>
      </c>
      <c r="N424" s="8">
        <f t="shared" ref="N424:O424" si="173">N426</f>
        <v>295510</v>
      </c>
      <c r="O424" s="8">
        <f t="shared" si="173"/>
        <v>59113.8</v>
      </c>
    </row>
    <row r="425" spans="1:15">
      <c r="A425" s="35"/>
      <c r="B425" s="36"/>
      <c r="C425" s="40" t="s">
        <v>10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</row>
    <row r="426" spans="1:15" ht="37.5" customHeight="1">
      <c r="A426" s="35"/>
      <c r="B426" s="36"/>
      <c r="C426" s="41" t="s">
        <v>78</v>
      </c>
      <c r="D426" s="10">
        <f>E426+F426</f>
        <v>0</v>
      </c>
      <c r="E426" s="10">
        <f t="shared" ref="E426:F426" si="174">E428</f>
        <v>0</v>
      </c>
      <c r="F426" s="10">
        <f t="shared" si="174"/>
        <v>0</v>
      </c>
      <c r="G426" s="10">
        <f>H426+I426</f>
        <v>106387.1</v>
      </c>
      <c r="H426" s="10">
        <f t="shared" ref="H426:I426" si="175">H428</f>
        <v>88653</v>
      </c>
      <c r="I426" s="10">
        <f t="shared" si="175"/>
        <v>17734.099999999999</v>
      </c>
      <c r="J426" s="10">
        <f>K426+L426</f>
        <v>265967.8</v>
      </c>
      <c r="K426" s="10">
        <f t="shared" ref="K426:L426" si="176">K428</f>
        <v>221632.5</v>
      </c>
      <c r="L426" s="10">
        <f t="shared" si="176"/>
        <v>44335.3</v>
      </c>
      <c r="M426" s="10">
        <f>N426+O426</f>
        <v>354623.8</v>
      </c>
      <c r="N426" s="10">
        <f t="shared" ref="N426:O426" si="177">N428</f>
        <v>295510</v>
      </c>
      <c r="O426" s="10">
        <f t="shared" si="177"/>
        <v>59113.8</v>
      </c>
    </row>
    <row r="427" spans="1:15" ht="27">
      <c r="A427" s="35"/>
      <c r="B427" s="36"/>
      <c r="C427" s="40" t="s">
        <v>12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</row>
    <row r="428" spans="1:15">
      <c r="A428" s="35"/>
      <c r="B428" s="36"/>
      <c r="C428" s="40" t="s">
        <v>13</v>
      </c>
      <c r="D428" s="11">
        <f>E428+F428</f>
        <v>0</v>
      </c>
      <c r="E428" s="11">
        <f t="shared" ref="E428:O428" si="178">E429</f>
        <v>0</v>
      </c>
      <c r="F428" s="11">
        <f t="shared" si="178"/>
        <v>0</v>
      </c>
      <c r="G428" s="11">
        <f>H428+I428</f>
        <v>106387.1</v>
      </c>
      <c r="H428" s="11">
        <f t="shared" si="178"/>
        <v>88653</v>
      </c>
      <c r="I428" s="11">
        <f t="shared" si="178"/>
        <v>17734.099999999999</v>
      </c>
      <c r="J428" s="11">
        <f>K428+L428</f>
        <v>265967.8</v>
      </c>
      <c r="K428" s="11">
        <f t="shared" si="178"/>
        <v>221632.5</v>
      </c>
      <c r="L428" s="11">
        <f t="shared" si="178"/>
        <v>44335.3</v>
      </c>
      <c r="M428" s="11">
        <f>N428+O428</f>
        <v>354623.8</v>
      </c>
      <c r="N428" s="11">
        <f t="shared" si="178"/>
        <v>295510</v>
      </c>
      <c r="O428" s="11">
        <f t="shared" si="178"/>
        <v>59113.8</v>
      </c>
    </row>
    <row r="429" spans="1:15">
      <c r="A429" s="35"/>
      <c r="B429" s="36"/>
      <c r="C429" s="40" t="s">
        <v>26</v>
      </c>
      <c r="D429" s="11">
        <f>E429+F429</f>
        <v>0</v>
      </c>
      <c r="E429" s="11">
        <v>0</v>
      </c>
      <c r="F429" s="11">
        <v>0</v>
      </c>
      <c r="G429" s="11">
        <f>H429+I429</f>
        <v>106387.1</v>
      </c>
      <c r="H429" s="11">
        <v>88653</v>
      </c>
      <c r="I429" s="11">
        <v>17734.099999999999</v>
      </c>
      <c r="J429" s="11">
        <f>K429+L429</f>
        <v>265967.8</v>
      </c>
      <c r="K429" s="11">
        <v>221632.5</v>
      </c>
      <c r="L429" s="11">
        <v>44335.3</v>
      </c>
      <c r="M429" s="11">
        <f>N429+O429</f>
        <v>354623.8</v>
      </c>
      <c r="N429" s="11">
        <v>295510</v>
      </c>
      <c r="O429" s="11">
        <v>59113.8</v>
      </c>
    </row>
    <row r="430" spans="1:15" ht="49.5" customHeight="1">
      <c r="A430" s="35"/>
      <c r="B430" s="6">
        <v>31001</v>
      </c>
      <c r="C430" s="39" t="s">
        <v>82</v>
      </c>
      <c r="D430" s="8">
        <f>E430+F430</f>
        <v>808568.7</v>
      </c>
      <c r="E430" s="8">
        <f t="shared" ref="E430:F430" si="179">E432</f>
        <v>432650.8</v>
      </c>
      <c r="F430" s="8">
        <f t="shared" si="179"/>
        <v>375917.9</v>
      </c>
      <c r="G430" s="8">
        <f>H430+I430</f>
        <v>1494367</v>
      </c>
      <c r="H430" s="8">
        <f t="shared" ref="H430:I430" si="180">H432</f>
        <v>796041.8</v>
      </c>
      <c r="I430" s="8">
        <f t="shared" si="180"/>
        <v>698325.2</v>
      </c>
      <c r="J430" s="8">
        <f>K430+L430</f>
        <v>2177340.2000000002</v>
      </c>
      <c r="K430" s="8">
        <f t="shared" ref="K430:L430" si="181">K432</f>
        <v>1157078.6000000001</v>
      </c>
      <c r="L430" s="8">
        <f t="shared" si="181"/>
        <v>1020261.6</v>
      </c>
      <c r="M430" s="8">
        <f>N430+O430</f>
        <v>2860313.5</v>
      </c>
      <c r="N430" s="8">
        <f t="shared" ref="N430:O430" si="182">N432</f>
        <v>1518115.4</v>
      </c>
      <c r="O430" s="8">
        <f t="shared" si="182"/>
        <v>1342198.1</v>
      </c>
    </row>
    <row r="431" spans="1:15" ht="24" customHeight="1">
      <c r="A431" s="35"/>
      <c r="B431" s="36"/>
      <c r="C431" s="40" t="s">
        <v>10</v>
      </c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</row>
    <row r="432" spans="1:15" ht="37.5" customHeight="1">
      <c r="A432" s="35"/>
      <c r="B432" s="36"/>
      <c r="C432" s="41" t="s">
        <v>78</v>
      </c>
      <c r="D432" s="10">
        <f>E432+F432</f>
        <v>808568.7</v>
      </c>
      <c r="E432" s="10">
        <f t="shared" ref="E432:F432" si="183">E434</f>
        <v>432650.8</v>
      </c>
      <c r="F432" s="10">
        <f t="shared" si="183"/>
        <v>375917.9</v>
      </c>
      <c r="G432" s="10">
        <f>H432+I432</f>
        <v>1494367</v>
      </c>
      <c r="H432" s="10">
        <f t="shared" ref="H432:I432" si="184">H434</f>
        <v>796041.8</v>
      </c>
      <c r="I432" s="10">
        <f t="shared" si="184"/>
        <v>698325.2</v>
      </c>
      <c r="J432" s="10">
        <f>K432+L432</f>
        <v>2177340.2000000002</v>
      </c>
      <c r="K432" s="10">
        <f t="shared" ref="K432:L432" si="185">K434</f>
        <v>1157078.6000000001</v>
      </c>
      <c r="L432" s="10">
        <f t="shared" si="185"/>
        <v>1020261.6</v>
      </c>
      <c r="M432" s="10">
        <f>N432+O432</f>
        <v>2860313.5</v>
      </c>
      <c r="N432" s="10">
        <f t="shared" ref="N432:O432" si="186">N434</f>
        <v>1518115.4</v>
      </c>
      <c r="O432" s="10">
        <f t="shared" si="186"/>
        <v>1342198.1</v>
      </c>
    </row>
    <row r="433" spans="1:15" ht="32.25" customHeight="1">
      <c r="A433" s="35"/>
      <c r="B433" s="36"/>
      <c r="C433" s="40" t="s">
        <v>12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</row>
    <row r="434" spans="1:15" ht="23.25" customHeight="1">
      <c r="A434" s="35"/>
      <c r="B434" s="36"/>
      <c r="C434" s="40" t="s">
        <v>27</v>
      </c>
      <c r="D434" s="11">
        <f>E434+F434</f>
        <v>808568.7</v>
      </c>
      <c r="E434" s="11">
        <f t="shared" ref="E434:O434" si="187">E435</f>
        <v>432650.8</v>
      </c>
      <c r="F434" s="11">
        <f t="shared" si="187"/>
        <v>375917.9</v>
      </c>
      <c r="G434" s="11">
        <f>H434+I434</f>
        <v>1494367</v>
      </c>
      <c r="H434" s="11">
        <f t="shared" si="187"/>
        <v>796041.8</v>
      </c>
      <c r="I434" s="11">
        <f t="shared" si="187"/>
        <v>698325.2</v>
      </c>
      <c r="J434" s="11">
        <f>K434+L434</f>
        <v>2177340.2000000002</v>
      </c>
      <c r="K434" s="11">
        <f t="shared" si="187"/>
        <v>1157078.6000000001</v>
      </c>
      <c r="L434" s="11">
        <f t="shared" si="187"/>
        <v>1020261.6</v>
      </c>
      <c r="M434" s="11">
        <f>N434+O434</f>
        <v>2860313.5</v>
      </c>
      <c r="N434" s="11">
        <f t="shared" si="187"/>
        <v>1518115.4</v>
      </c>
      <c r="O434" s="11">
        <f t="shared" si="187"/>
        <v>1342198.1</v>
      </c>
    </row>
    <row r="435" spans="1:15" ht="23.25" customHeight="1">
      <c r="A435" s="35"/>
      <c r="B435" s="36"/>
      <c r="C435" s="42" t="s">
        <v>41</v>
      </c>
      <c r="D435" s="11">
        <f>E435+F435</f>
        <v>808568.7</v>
      </c>
      <c r="E435" s="11">
        <v>432650.8</v>
      </c>
      <c r="F435" s="11">
        <v>375917.9</v>
      </c>
      <c r="G435" s="11">
        <f>H435+I435</f>
        <v>1494367</v>
      </c>
      <c r="H435" s="11">
        <v>796041.8</v>
      </c>
      <c r="I435" s="11">
        <v>698325.2</v>
      </c>
      <c r="J435" s="11">
        <f>K435+L435</f>
        <v>2177340.2000000002</v>
      </c>
      <c r="K435" s="11">
        <v>1157078.6000000001</v>
      </c>
      <c r="L435" s="11">
        <v>1020261.6</v>
      </c>
      <c r="M435" s="11">
        <f>N435+O435</f>
        <v>2860313.5</v>
      </c>
      <c r="N435" s="11">
        <v>1518115.4</v>
      </c>
      <c r="O435" s="11">
        <v>1342198.1</v>
      </c>
    </row>
    <row r="436" spans="1:15" ht="77.25" customHeight="1">
      <c r="A436" s="35"/>
      <c r="B436" s="6">
        <v>31003</v>
      </c>
      <c r="C436" s="38" t="s">
        <v>141</v>
      </c>
      <c r="D436" s="8">
        <f>E436+F436</f>
        <v>120044.9</v>
      </c>
      <c r="E436" s="8">
        <f t="shared" ref="E436:F436" si="188">E438</f>
        <v>87947.3</v>
      </c>
      <c r="F436" s="8">
        <f t="shared" si="188"/>
        <v>32097.599999999999</v>
      </c>
      <c r="G436" s="8">
        <f>H436+I436</f>
        <v>447952</v>
      </c>
      <c r="H436" s="8">
        <f t="shared" ref="H436:I436" si="189">H438</f>
        <v>315415.09999999998</v>
      </c>
      <c r="I436" s="8">
        <f t="shared" si="189"/>
        <v>132536.9</v>
      </c>
      <c r="J436" s="8">
        <f>K436+L436</f>
        <v>447952</v>
      </c>
      <c r="K436" s="8">
        <f t="shared" ref="K436:L436" si="190">K438</f>
        <v>315415.09999999998</v>
      </c>
      <c r="L436" s="8">
        <f t="shared" si="190"/>
        <v>132536.9</v>
      </c>
      <c r="M436" s="8">
        <f>N436+O436</f>
        <v>447952</v>
      </c>
      <c r="N436" s="8">
        <f t="shared" ref="N436:O436" si="191">N438</f>
        <v>315415.09999999998</v>
      </c>
      <c r="O436" s="8">
        <f t="shared" si="191"/>
        <v>132536.9</v>
      </c>
    </row>
    <row r="437" spans="1:15" ht="24.75" customHeight="1">
      <c r="A437" s="35"/>
      <c r="B437" s="36"/>
      <c r="C437" s="40" t="s">
        <v>10</v>
      </c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</row>
    <row r="438" spans="1:15" ht="36.75" customHeight="1">
      <c r="A438" s="35"/>
      <c r="B438" s="36"/>
      <c r="C438" s="41" t="s">
        <v>78</v>
      </c>
      <c r="D438" s="10">
        <f>E438+F438</f>
        <v>120044.9</v>
      </c>
      <c r="E438" s="10">
        <f t="shared" ref="E438:F438" si="192">E440</f>
        <v>87947.3</v>
      </c>
      <c r="F438" s="10">
        <f t="shared" si="192"/>
        <v>32097.599999999999</v>
      </c>
      <c r="G438" s="10">
        <f>H438+I438</f>
        <v>447952</v>
      </c>
      <c r="H438" s="10">
        <f t="shared" ref="H438:I438" si="193">H440</f>
        <v>315415.09999999998</v>
      </c>
      <c r="I438" s="10">
        <f t="shared" si="193"/>
        <v>132536.9</v>
      </c>
      <c r="J438" s="10">
        <f>K438+L438</f>
        <v>447952</v>
      </c>
      <c r="K438" s="10">
        <f t="shared" ref="K438:L438" si="194">K440</f>
        <v>315415.09999999998</v>
      </c>
      <c r="L438" s="10">
        <f t="shared" si="194"/>
        <v>132536.9</v>
      </c>
      <c r="M438" s="10">
        <f>N438+O438</f>
        <v>447952</v>
      </c>
      <c r="N438" s="10">
        <f t="shared" ref="N438:O438" si="195">N440</f>
        <v>315415.09999999998</v>
      </c>
      <c r="O438" s="10">
        <f t="shared" si="195"/>
        <v>132536.9</v>
      </c>
    </row>
    <row r="439" spans="1:15" ht="33.75" customHeight="1">
      <c r="A439" s="35"/>
      <c r="B439" s="36"/>
      <c r="C439" s="40" t="s">
        <v>12</v>
      </c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</row>
    <row r="440" spans="1:15" ht="22.5" customHeight="1">
      <c r="A440" s="35"/>
      <c r="B440" s="36"/>
      <c r="C440" s="40" t="s">
        <v>27</v>
      </c>
      <c r="D440" s="11">
        <f>E440+F440</f>
        <v>120044.9</v>
      </c>
      <c r="E440" s="11">
        <f t="shared" ref="E440:O440" si="196">E441</f>
        <v>87947.3</v>
      </c>
      <c r="F440" s="11">
        <f t="shared" si="196"/>
        <v>32097.599999999999</v>
      </c>
      <c r="G440" s="11">
        <f>H440+I440</f>
        <v>447952</v>
      </c>
      <c r="H440" s="11">
        <f t="shared" si="196"/>
        <v>315415.09999999998</v>
      </c>
      <c r="I440" s="11">
        <f t="shared" si="196"/>
        <v>132536.9</v>
      </c>
      <c r="J440" s="11">
        <f>K440+L440</f>
        <v>447952</v>
      </c>
      <c r="K440" s="11">
        <f t="shared" si="196"/>
        <v>315415.09999999998</v>
      </c>
      <c r="L440" s="11">
        <f t="shared" si="196"/>
        <v>132536.9</v>
      </c>
      <c r="M440" s="11">
        <f>N440+O440</f>
        <v>447952</v>
      </c>
      <c r="N440" s="11">
        <f t="shared" si="196"/>
        <v>315415.09999999998</v>
      </c>
      <c r="O440" s="11">
        <f t="shared" si="196"/>
        <v>132536.9</v>
      </c>
    </row>
    <row r="441" spans="1:15" ht="24" customHeight="1">
      <c r="A441" s="35"/>
      <c r="B441" s="36"/>
      <c r="C441" s="42" t="s">
        <v>41</v>
      </c>
      <c r="D441" s="11">
        <f>E441+F441</f>
        <v>120044.9</v>
      </c>
      <c r="E441" s="11">
        <v>87947.3</v>
      </c>
      <c r="F441" s="11">
        <v>32097.599999999999</v>
      </c>
      <c r="G441" s="11">
        <f>H441+I441</f>
        <v>447952</v>
      </c>
      <c r="H441" s="11">
        <v>315415.09999999998</v>
      </c>
      <c r="I441" s="11">
        <v>132536.9</v>
      </c>
      <c r="J441" s="11">
        <f>K441+L441</f>
        <v>447952</v>
      </c>
      <c r="K441" s="11">
        <v>315415.09999999998</v>
      </c>
      <c r="L441" s="11">
        <v>132536.9</v>
      </c>
      <c r="M441" s="11">
        <f>N441+O441</f>
        <v>447952</v>
      </c>
      <c r="N441" s="11">
        <v>315415.09999999998</v>
      </c>
      <c r="O441" s="11">
        <v>132536.9</v>
      </c>
    </row>
    <row r="442" spans="1:15" ht="77.25" customHeight="1">
      <c r="A442" s="35"/>
      <c r="B442" s="6">
        <v>31004</v>
      </c>
      <c r="C442" s="38" t="s">
        <v>140</v>
      </c>
      <c r="D442" s="8">
        <f>E442+F442</f>
        <v>0</v>
      </c>
      <c r="E442" s="8">
        <f t="shared" ref="E442:F442" si="197">E444</f>
        <v>0</v>
      </c>
      <c r="F442" s="8">
        <f t="shared" si="197"/>
        <v>0</v>
      </c>
      <c r="G442" s="8">
        <f>H442+I442</f>
        <v>0</v>
      </c>
      <c r="H442" s="8">
        <f t="shared" ref="H442:I442" si="198">H444</f>
        <v>0</v>
      </c>
      <c r="I442" s="8">
        <f t="shared" si="198"/>
        <v>0</v>
      </c>
      <c r="J442" s="8">
        <f>K442+L442</f>
        <v>0</v>
      </c>
      <c r="K442" s="8">
        <f t="shared" ref="K442:L442" si="199">K444</f>
        <v>0</v>
      </c>
      <c r="L442" s="8">
        <f t="shared" si="199"/>
        <v>0</v>
      </c>
      <c r="M442" s="8">
        <f>N442+O442</f>
        <v>1070196.1000000001</v>
      </c>
      <c r="N442" s="8">
        <f t="shared" ref="N442:O442" si="200">N444</f>
        <v>1070196.1000000001</v>
      </c>
      <c r="O442" s="8">
        <f t="shared" si="200"/>
        <v>0</v>
      </c>
    </row>
    <row r="443" spans="1:15" ht="30" customHeight="1">
      <c r="A443" s="35"/>
      <c r="B443" s="36"/>
      <c r="C443" s="40" t="s">
        <v>10</v>
      </c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</row>
    <row r="444" spans="1:15" ht="47.25" customHeight="1">
      <c r="A444" s="35"/>
      <c r="B444" s="36"/>
      <c r="C444" s="41" t="s">
        <v>78</v>
      </c>
      <c r="D444" s="10">
        <f>E444+F444</f>
        <v>0</v>
      </c>
      <c r="E444" s="10">
        <f t="shared" ref="E444:F444" si="201">E446</f>
        <v>0</v>
      </c>
      <c r="F444" s="10">
        <f t="shared" si="201"/>
        <v>0</v>
      </c>
      <c r="G444" s="10">
        <f>H444+I444</f>
        <v>0</v>
      </c>
      <c r="H444" s="10">
        <f t="shared" ref="H444:I444" si="202">H446</f>
        <v>0</v>
      </c>
      <c r="I444" s="10">
        <f t="shared" si="202"/>
        <v>0</v>
      </c>
      <c r="J444" s="10">
        <f>K444+L444</f>
        <v>0</v>
      </c>
      <c r="K444" s="10">
        <f t="shared" ref="K444:L444" si="203">K446</f>
        <v>0</v>
      </c>
      <c r="L444" s="10">
        <f t="shared" si="203"/>
        <v>0</v>
      </c>
      <c r="M444" s="10">
        <f>N444+O444</f>
        <v>1070196.1000000001</v>
      </c>
      <c r="N444" s="10">
        <f t="shared" ref="N444:O444" si="204">N446</f>
        <v>1070196.1000000001</v>
      </c>
      <c r="O444" s="10">
        <f t="shared" si="204"/>
        <v>0</v>
      </c>
    </row>
    <row r="445" spans="1:15" ht="38.25" customHeight="1">
      <c r="A445" s="35"/>
      <c r="B445" s="36"/>
      <c r="C445" s="40" t="s">
        <v>12</v>
      </c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</row>
    <row r="446" spans="1:15" ht="27.75" customHeight="1">
      <c r="A446" s="35"/>
      <c r="B446" s="36"/>
      <c r="C446" s="40" t="s">
        <v>27</v>
      </c>
      <c r="D446" s="11">
        <f>E446+F446</f>
        <v>0</v>
      </c>
      <c r="E446" s="11">
        <f t="shared" ref="E446:O446" si="205">E447</f>
        <v>0</v>
      </c>
      <c r="F446" s="11">
        <f t="shared" si="205"/>
        <v>0</v>
      </c>
      <c r="G446" s="11">
        <f>H446+I446</f>
        <v>0</v>
      </c>
      <c r="H446" s="11">
        <f t="shared" si="205"/>
        <v>0</v>
      </c>
      <c r="I446" s="11">
        <f t="shared" si="205"/>
        <v>0</v>
      </c>
      <c r="J446" s="11">
        <f>K446+L446</f>
        <v>0</v>
      </c>
      <c r="K446" s="11">
        <f t="shared" si="205"/>
        <v>0</v>
      </c>
      <c r="L446" s="11">
        <f t="shared" si="205"/>
        <v>0</v>
      </c>
      <c r="M446" s="11">
        <f>N446+O446</f>
        <v>1070196.1000000001</v>
      </c>
      <c r="N446" s="11">
        <f t="shared" si="205"/>
        <v>1070196.1000000001</v>
      </c>
      <c r="O446" s="11">
        <f t="shared" si="205"/>
        <v>0</v>
      </c>
    </row>
    <row r="447" spans="1:15" ht="27.75" customHeight="1">
      <c r="A447" s="35"/>
      <c r="B447" s="36"/>
      <c r="C447" s="42" t="s">
        <v>41</v>
      </c>
      <c r="D447" s="11">
        <f>E447+F447</f>
        <v>0</v>
      </c>
      <c r="E447" s="11"/>
      <c r="F447" s="11"/>
      <c r="G447" s="11">
        <f>H447+I447</f>
        <v>0</v>
      </c>
      <c r="H447" s="11"/>
      <c r="I447" s="11"/>
      <c r="J447" s="11">
        <f>K447+L447</f>
        <v>0</v>
      </c>
      <c r="K447" s="11"/>
      <c r="L447" s="11"/>
      <c r="M447" s="11">
        <f>N447+O447</f>
        <v>1070196.1000000001</v>
      </c>
      <c r="N447" s="11">
        <v>1070196.1000000001</v>
      </c>
      <c r="O447" s="11"/>
    </row>
    <row r="448" spans="1:15" ht="87" customHeight="1">
      <c r="A448" s="35"/>
      <c r="B448" s="6">
        <v>31005</v>
      </c>
      <c r="C448" s="38" t="s">
        <v>139</v>
      </c>
      <c r="D448" s="8">
        <f>E448+F448</f>
        <v>221467.7</v>
      </c>
      <c r="E448" s="8">
        <f>E452</f>
        <v>146467.70000000001</v>
      </c>
      <c r="F448" s="8">
        <f>F452</f>
        <v>75000</v>
      </c>
      <c r="G448" s="8">
        <f>H448+I448</f>
        <v>553652.80000000005</v>
      </c>
      <c r="H448" s="8">
        <f>H452</f>
        <v>366158.3</v>
      </c>
      <c r="I448" s="8">
        <f>I452</f>
        <v>187494.5</v>
      </c>
      <c r="J448" s="8">
        <f>K448+L448</f>
        <v>775120.5</v>
      </c>
      <c r="K448" s="8">
        <f>K452</f>
        <v>512626</v>
      </c>
      <c r="L448" s="8">
        <f>L452</f>
        <v>262494.5</v>
      </c>
      <c r="M448" s="8">
        <f>N448+O448</f>
        <v>885870.5</v>
      </c>
      <c r="N448" s="8">
        <f>N452</f>
        <v>585870.5</v>
      </c>
      <c r="O448" s="8">
        <f>O452</f>
        <v>300000</v>
      </c>
    </row>
    <row r="449" spans="1:15">
      <c r="A449" s="35"/>
      <c r="B449" s="36"/>
      <c r="C449" s="40" t="s">
        <v>10</v>
      </c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</row>
    <row r="450" spans="1:15" ht="42" customHeight="1">
      <c r="A450" s="35"/>
      <c r="B450" s="36"/>
      <c r="C450" s="41" t="s">
        <v>78</v>
      </c>
      <c r="D450" s="10">
        <f>E450+F450</f>
        <v>221467.7</v>
      </c>
      <c r="E450" s="10">
        <f>E448</f>
        <v>146467.70000000001</v>
      </c>
      <c r="F450" s="10">
        <f>F448</f>
        <v>75000</v>
      </c>
      <c r="G450" s="10">
        <f>H450+I450</f>
        <v>553652.80000000005</v>
      </c>
      <c r="H450" s="10">
        <f>H448</f>
        <v>366158.3</v>
      </c>
      <c r="I450" s="10">
        <f>I448</f>
        <v>187494.5</v>
      </c>
      <c r="J450" s="10">
        <f>K450+L450</f>
        <v>775120.5</v>
      </c>
      <c r="K450" s="10">
        <f>K448</f>
        <v>512626</v>
      </c>
      <c r="L450" s="10">
        <f>L448</f>
        <v>262494.5</v>
      </c>
      <c r="M450" s="10">
        <f>N450+O450</f>
        <v>885870.5</v>
      </c>
      <c r="N450" s="10">
        <f>N448</f>
        <v>585870.5</v>
      </c>
      <c r="O450" s="10">
        <f>O448</f>
        <v>300000</v>
      </c>
    </row>
    <row r="451" spans="1:15" ht="39.75" customHeight="1">
      <c r="A451" s="35"/>
      <c r="B451" s="36"/>
      <c r="C451" s="40" t="s">
        <v>12</v>
      </c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</row>
    <row r="452" spans="1:15" ht="31.5" customHeight="1">
      <c r="A452" s="35"/>
      <c r="B452" s="36"/>
      <c r="C452" s="40" t="s">
        <v>27</v>
      </c>
      <c r="D452" s="11">
        <f>E452+F452</f>
        <v>221467.7</v>
      </c>
      <c r="E452" s="11">
        <f>E453+E454</f>
        <v>146467.70000000001</v>
      </c>
      <c r="F452" s="11">
        <f>F453+F454</f>
        <v>75000</v>
      </c>
      <c r="G452" s="11">
        <f>H452+I452</f>
        <v>553652.80000000005</v>
      </c>
      <c r="H452" s="11">
        <f>H453+H454</f>
        <v>366158.3</v>
      </c>
      <c r="I452" s="11">
        <f>I453+I454</f>
        <v>187494.5</v>
      </c>
      <c r="J452" s="11">
        <f>K452+L452</f>
        <v>775120.5</v>
      </c>
      <c r="K452" s="11">
        <f>K453+K454</f>
        <v>512626</v>
      </c>
      <c r="L452" s="11">
        <f>L453+L454</f>
        <v>262494.5</v>
      </c>
      <c r="M452" s="11">
        <f>N452+O452</f>
        <v>885870.5</v>
      </c>
      <c r="N452" s="11">
        <f>N453+N454</f>
        <v>585870.5</v>
      </c>
      <c r="O452" s="11">
        <f>O453+O454</f>
        <v>300000</v>
      </c>
    </row>
    <row r="453" spans="1:15" ht="25.5" customHeight="1">
      <c r="A453" s="35"/>
      <c r="B453" s="36"/>
      <c r="C453" s="42" t="s">
        <v>41</v>
      </c>
      <c r="D453" s="11">
        <f>E453+F453</f>
        <v>196458</v>
      </c>
      <c r="E453" s="11">
        <v>129927.5</v>
      </c>
      <c r="F453" s="11">
        <v>66530.5</v>
      </c>
      <c r="G453" s="11">
        <f>H453+I453</f>
        <v>392915.8</v>
      </c>
      <c r="H453" s="11">
        <v>259854.9</v>
      </c>
      <c r="I453" s="11">
        <v>133060.9</v>
      </c>
      <c r="J453" s="11">
        <f>K453+L453</f>
        <v>589373.80000000005</v>
      </c>
      <c r="K453" s="11">
        <v>389782.4</v>
      </c>
      <c r="L453" s="11">
        <v>199591.4</v>
      </c>
      <c r="M453" s="11">
        <f>N453+O453</f>
        <v>675114.1</v>
      </c>
      <c r="N453" s="11">
        <v>446486.7</v>
      </c>
      <c r="O453" s="11">
        <v>228627.4</v>
      </c>
    </row>
    <row r="454" spans="1:15" ht="24.75" customHeight="1">
      <c r="A454" s="35"/>
      <c r="B454" s="36"/>
      <c r="C454" s="42" t="s">
        <v>28</v>
      </c>
      <c r="D454" s="11">
        <f>E454+F454</f>
        <v>25009.7</v>
      </c>
      <c r="E454" s="11">
        <v>16540.2</v>
      </c>
      <c r="F454" s="11">
        <v>8469.5</v>
      </c>
      <c r="G454" s="11">
        <f>H454+I454</f>
        <v>160737</v>
      </c>
      <c r="H454" s="11">
        <v>106303.4</v>
      </c>
      <c r="I454" s="11">
        <v>54433.599999999999</v>
      </c>
      <c r="J454" s="11">
        <f>K454+L454</f>
        <v>185746.7</v>
      </c>
      <c r="K454" s="11">
        <v>122843.6</v>
      </c>
      <c r="L454" s="11">
        <v>62903.1</v>
      </c>
      <c r="M454" s="11">
        <f>N454+O454</f>
        <v>210756.4</v>
      </c>
      <c r="N454" s="11">
        <v>139383.79999999999</v>
      </c>
      <c r="O454" s="11">
        <v>71372.600000000006</v>
      </c>
    </row>
    <row r="455" spans="1:15" ht="21.75" customHeight="1">
      <c r="A455" s="6">
        <v>1072</v>
      </c>
      <c r="B455" s="33"/>
      <c r="C455" s="39" t="s">
        <v>84</v>
      </c>
      <c r="D455" s="8">
        <f t="shared" ref="D455:O455" si="206">D457+D475+D482+D489+D496+D502</f>
        <v>2094295.9000000001</v>
      </c>
      <c r="E455" s="8">
        <f t="shared" si="206"/>
        <v>1947359.4000000001</v>
      </c>
      <c r="F455" s="8">
        <f t="shared" si="206"/>
        <v>146936.5</v>
      </c>
      <c r="G455" s="8">
        <f t="shared" si="206"/>
        <v>4063739.8</v>
      </c>
      <c r="H455" s="8">
        <f t="shared" si="206"/>
        <v>3115921.5</v>
      </c>
      <c r="I455" s="8">
        <f t="shared" si="206"/>
        <v>947818.3</v>
      </c>
      <c r="J455" s="8">
        <f t="shared" si="206"/>
        <v>5084681.4999999991</v>
      </c>
      <c r="K455" s="8">
        <f t="shared" si="206"/>
        <v>3624098.3</v>
      </c>
      <c r="L455" s="8">
        <f t="shared" si="206"/>
        <v>1460583.2000000002</v>
      </c>
      <c r="M455" s="8">
        <f t="shared" si="206"/>
        <v>6033022.8999999994</v>
      </c>
      <c r="N455" s="8">
        <f t="shared" si="206"/>
        <v>4069775.1</v>
      </c>
      <c r="O455" s="8">
        <f t="shared" si="206"/>
        <v>1963247.7999999998</v>
      </c>
    </row>
    <row r="456" spans="1:15" ht="24" customHeight="1">
      <c r="A456" s="35"/>
      <c r="B456" s="36"/>
      <c r="C456" s="40" t="s">
        <v>9</v>
      </c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</row>
    <row r="457" spans="1:15" ht="48" customHeight="1">
      <c r="A457" s="35"/>
      <c r="B457" s="6">
        <v>11005</v>
      </c>
      <c r="C457" s="38" t="s">
        <v>138</v>
      </c>
      <c r="D457" s="8">
        <f>E457+F457</f>
        <v>73476.399999999994</v>
      </c>
      <c r="E457" s="8">
        <f>E461</f>
        <v>53750</v>
      </c>
      <c r="F457" s="8">
        <f>F461</f>
        <v>19726.400000000001</v>
      </c>
      <c r="G457" s="8">
        <f>H457+I457</f>
        <v>146477</v>
      </c>
      <c r="H457" s="8">
        <f>H461</f>
        <v>107500</v>
      </c>
      <c r="I457" s="8">
        <f>I461</f>
        <v>38977.000000000007</v>
      </c>
      <c r="J457" s="8">
        <f>K457+L457</f>
        <v>230355.7</v>
      </c>
      <c r="K457" s="8">
        <f>K461</f>
        <v>161250</v>
      </c>
      <c r="L457" s="8">
        <f>L461</f>
        <v>69105.7</v>
      </c>
      <c r="M457" s="8">
        <f>N457+O457</f>
        <v>327022.90000000002</v>
      </c>
      <c r="N457" s="8">
        <f>N461</f>
        <v>215000</v>
      </c>
      <c r="O457" s="8">
        <f>O461</f>
        <v>112022.90000000002</v>
      </c>
    </row>
    <row r="458" spans="1:15">
      <c r="A458" s="35"/>
      <c r="B458" s="36"/>
      <c r="C458" s="40" t="s">
        <v>10</v>
      </c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</row>
    <row r="459" spans="1:15" ht="38.25" customHeight="1">
      <c r="A459" s="35"/>
      <c r="B459" s="36"/>
      <c r="C459" s="41" t="s">
        <v>78</v>
      </c>
      <c r="D459" s="10">
        <f>E459+F459</f>
        <v>73476.399999999994</v>
      </c>
      <c r="E459" s="10">
        <f>E457</f>
        <v>53750</v>
      </c>
      <c r="F459" s="10">
        <f>F457</f>
        <v>19726.400000000001</v>
      </c>
      <c r="G459" s="10">
        <f>H459+I459</f>
        <v>146477</v>
      </c>
      <c r="H459" s="10">
        <f>H457</f>
        <v>107500</v>
      </c>
      <c r="I459" s="10">
        <f>I457</f>
        <v>38977.000000000007</v>
      </c>
      <c r="J459" s="10">
        <f>K459+L459</f>
        <v>230355.7</v>
      </c>
      <c r="K459" s="10">
        <f>K457</f>
        <v>161250</v>
      </c>
      <c r="L459" s="10">
        <f>L457</f>
        <v>69105.7</v>
      </c>
      <c r="M459" s="10">
        <f>N459+O459</f>
        <v>327022.90000000002</v>
      </c>
      <c r="N459" s="10">
        <f>N457</f>
        <v>215000</v>
      </c>
      <c r="O459" s="10">
        <f>O457</f>
        <v>112022.90000000002</v>
      </c>
    </row>
    <row r="460" spans="1:15" ht="46.5" customHeight="1">
      <c r="A460" s="35"/>
      <c r="B460" s="36"/>
      <c r="C460" s="40" t="s">
        <v>12</v>
      </c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</row>
    <row r="461" spans="1:15">
      <c r="A461" s="35"/>
      <c r="B461" s="36"/>
      <c r="C461" s="40" t="s">
        <v>13</v>
      </c>
      <c r="D461" s="11">
        <f t="shared" ref="D461:D474" si="207">E461+F461</f>
        <v>73476.399999999994</v>
      </c>
      <c r="E461" s="11">
        <f>SUM(E462:E474)</f>
        <v>53750</v>
      </c>
      <c r="F461" s="11">
        <f>SUM(F462:F474)</f>
        <v>19726.400000000001</v>
      </c>
      <c r="G461" s="11">
        <f t="shared" ref="G461:G474" si="208">H461+I461</f>
        <v>146477</v>
      </c>
      <c r="H461" s="11">
        <f>SUM(H462:H474)</f>
        <v>107500</v>
      </c>
      <c r="I461" s="11">
        <f>SUM(I462:I474)</f>
        <v>38977.000000000007</v>
      </c>
      <c r="J461" s="11">
        <f t="shared" ref="J461:J474" si="209">K461+L461</f>
        <v>230355.7</v>
      </c>
      <c r="K461" s="11">
        <f>SUM(K462:K474)</f>
        <v>161250</v>
      </c>
      <c r="L461" s="11">
        <f>SUM(L462:L474)</f>
        <v>69105.7</v>
      </c>
      <c r="M461" s="11">
        <f t="shared" ref="M461:M474" si="210">N461+O461</f>
        <v>327022.90000000002</v>
      </c>
      <c r="N461" s="11">
        <f>SUM(N462:N474)</f>
        <v>215000</v>
      </c>
      <c r="O461" s="11">
        <f>SUM(O462:O474)</f>
        <v>112022.90000000002</v>
      </c>
    </row>
    <row r="462" spans="1:15" ht="20.25" customHeight="1">
      <c r="A462" s="35"/>
      <c r="B462" s="36"/>
      <c r="C462" s="42" t="s">
        <v>14</v>
      </c>
      <c r="D462" s="11">
        <f t="shared" si="207"/>
        <v>14600.9</v>
      </c>
      <c r="E462" s="11">
        <v>0</v>
      </c>
      <c r="F462" s="11">
        <v>14600.9</v>
      </c>
      <c r="G462" s="11">
        <f t="shared" si="208"/>
        <v>29201.8</v>
      </c>
      <c r="H462" s="11">
        <v>0</v>
      </c>
      <c r="I462" s="11">
        <v>29201.8</v>
      </c>
      <c r="J462" s="11">
        <f t="shared" si="209"/>
        <v>54484.7</v>
      </c>
      <c r="K462" s="11">
        <v>0</v>
      </c>
      <c r="L462" s="11">
        <v>54484.7</v>
      </c>
      <c r="M462" s="11">
        <f t="shared" si="210"/>
        <v>92409.1</v>
      </c>
      <c r="N462" s="11">
        <v>0</v>
      </c>
      <c r="O462" s="11">
        <v>92409.1</v>
      </c>
    </row>
    <row r="463" spans="1:15" ht="21.75" customHeight="1">
      <c r="A463" s="35"/>
      <c r="B463" s="36"/>
      <c r="C463" s="42" t="s">
        <v>33</v>
      </c>
      <c r="D463" s="11">
        <f t="shared" si="207"/>
        <v>415.2</v>
      </c>
      <c r="E463" s="11"/>
      <c r="F463" s="11">
        <v>415.2</v>
      </c>
      <c r="G463" s="11">
        <f t="shared" si="208"/>
        <v>830.4</v>
      </c>
      <c r="H463" s="11">
        <v>0</v>
      </c>
      <c r="I463" s="11">
        <v>830.4</v>
      </c>
      <c r="J463" s="11">
        <f t="shared" si="209"/>
        <v>1245.5999999999999</v>
      </c>
      <c r="K463" s="11">
        <v>0</v>
      </c>
      <c r="L463" s="11">
        <v>1245.5999999999999</v>
      </c>
      <c r="M463" s="11">
        <f t="shared" si="210"/>
        <v>1660.8</v>
      </c>
      <c r="N463" s="11">
        <v>0</v>
      </c>
      <c r="O463" s="11">
        <v>1660.8</v>
      </c>
    </row>
    <row r="464" spans="1:15" ht="21.75" customHeight="1">
      <c r="A464" s="35"/>
      <c r="B464" s="36"/>
      <c r="C464" s="42" t="s">
        <v>34</v>
      </c>
      <c r="D464" s="11">
        <f t="shared" si="207"/>
        <v>13.9</v>
      </c>
      <c r="E464" s="11"/>
      <c r="F464" s="11">
        <v>13.9</v>
      </c>
      <c r="G464" s="11">
        <f t="shared" si="208"/>
        <v>27.8</v>
      </c>
      <c r="H464" s="11">
        <v>0</v>
      </c>
      <c r="I464" s="11">
        <v>27.8</v>
      </c>
      <c r="J464" s="11">
        <f t="shared" si="209"/>
        <v>41.7</v>
      </c>
      <c r="K464" s="11">
        <v>0</v>
      </c>
      <c r="L464" s="11">
        <v>41.7</v>
      </c>
      <c r="M464" s="11">
        <f t="shared" si="210"/>
        <v>55.800000000000004</v>
      </c>
      <c r="N464" s="11">
        <v>0</v>
      </c>
      <c r="O464" s="11">
        <v>55.800000000000004</v>
      </c>
    </row>
    <row r="465" spans="1:15" ht="22.5" customHeight="1">
      <c r="A465" s="35"/>
      <c r="B465" s="36"/>
      <c r="C465" s="42" t="s">
        <v>15</v>
      </c>
      <c r="D465" s="11">
        <f t="shared" si="207"/>
        <v>301.5</v>
      </c>
      <c r="E465" s="11"/>
      <c r="F465" s="11">
        <v>301.5</v>
      </c>
      <c r="G465" s="11">
        <f t="shared" si="208"/>
        <v>603</v>
      </c>
      <c r="H465" s="11">
        <v>0</v>
      </c>
      <c r="I465" s="11">
        <v>603</v>
      </c>
      <c r="J465" s="11">
        <f t="shared" si="209"/>
        <v>904.5</v>
      </c>
      <c r="K465" s="11">
        <v>0</v>
      </c>
      <c r="L465" s="11">
        <v>904.5</v>
      </c>
      <c r="M465" s="11">
        <f t="shared" si="210"/>
        <v>1206</v>
      </c>
      <c r="N465" s="11">
        <v>0</v>
      </c>
      <c r="O465" s="11">
        <v>1206</v>
      </c>
    </row>
    <row r="466" spans="1:15" ht="20.25" customHeight="1">
      <c r="A466" s="35"/>
      <c r="B466" s="36"/>
      <c r="C466" s="42" t="s">
        <v>16</v>
      </c>
      <c r="D466" s="43">
        <f t="shared" si="207"/>
        <v>0</v>
      </c>
      <c r="E466" s="11"/>
      <c r="F466" s="11">
        <v>0</v>
      </c>
      <c r="G466" s="43">
        <f t="shared" si="208"/>
        <v>0</v>
      </c>
      <c r="H466" s="12">
        <v>0</v>
      </c>
      <c r="I466" s="12">
        <v>0</v>
      </c>
      <c r="J466" s="43">
        <f t="shared" si="209"/>
        <v>196</v>
      </c>
      <c r="K466" s="12">
        <v>0</v>
      </c>
      <c r="L466" s="12">
        <v>196</v>
      </c>
      <c r="M466" s="43">
        <f t="shared" si="210"/>
        <v>196</v>
      </c>
      <c r="N466" s="12">
        <v>0</v>
      </c>
      <c r="O466" s="12">
        <v>196</v>
      </c>
    </row>
    <row r="467" spans="1:15" ht="25.5" customHeight="1">
      <c r="A467" s="35"/>
      <c r="B467" s="36"/>
      <c r="C467" s="42" t="s">
        <v>17</v>
      </c>
      <c r="D467" s="43">
        <f t="shared" si="207"/>
        <v>0</v>
      </c>
      <c r="E467" s="12"/>
      <c r="F467" s="12">
        <v>0</v>
      </c>
      <c r="G467" s="43">
        <f t="shared" si="208"/>
        <v>468</v>
      </c>
      <c r="H467" s="12">
        <v>0</v>
      </c>
      <c r="I467" s="12">
        <v>468</v>
      </c>
      <c r="J467" s="43">
        <f t="shared" si="209"/>
        <v>936</v>
      </c>
      <c r="K467" s="12">
        <v>0</v>
      </c>
      <c r="L467" s="12">
        <v>936</v>
      </c>
      <c r="M467" s="43">
        <f t="shared" si="210"/>
        <v>936</v>
      </c>
      <c r="N467" s="12">
        <v>0</v>
      </c>
      <c r="O467" s="12">
        <v>936</v>
      </c>
    </row>
    <row r="468" spans="1:15" ht="23.25" customHeight="1">
      <c r="A468" s="35"/>
      <c r="B468" s="36"/>
      <c r="C468" s="42" t="s">
        <v>21</v>
      </c>
      <c r="D468" s="11">
        <f t="shared" si="207"/>
        <v>2054.6999999999998</v>
      </c>
      <c r="E468" s="12"/>
      <c r="F468" s="12">
        <v>2054.6999999999998</v>
      </c>
      <c r="G468" s="11">
        <f t="shared" si="208"/>
        <v>4109.3999999999996</v>
      </c>
      <c r="H468" s="11">
        <v>0</v>
      </c>
      <c r="I468" s="11">
        <v>4109.3999999999996</v>
      </c>
      <c r="J468" s="11">
        <f t="shared" si="209"/>
        <v>6164.0999999999995</v>
      </c>
      <c r="K468" s="11">
        <v>0</v>
      </c>
      <c r="L468" s="11">
        <v>6164.0999999999995</v>
      </c>
      <c r="M468" s="11">
        <f t="shared" si="210"/>
        <v>8218.9</v>
      </c>
      <c r="N468" s="11">
        <v>0</v>
      </c>
      <c r="O468" s="11">
        <v>8218.9</v>
      </c>
    </row>
    <row r="469" spans="1:15" ht="33.75" customHeight="1">
      <c r="A469" s="35"/>
      <c r="B469" s="36"/>
      <c r="C469" s="42" t="s">
        <v>23</v>
      </c>
      <c r="D469" s="11">
        <f t="shared" si="207"/>
        <v>1044.3</v>
      </c>
      <c r="E469" s="11"/>
      <c r="F469" s="11">
        <v>1044.3</v>
      </c>
      <c r="G469" s="11">
        <f t="shared" si="208"/>
        <v>1264.3</v>
      </c>
      <c r="H469" s="11">
        <v>0</v>
      </c>
      <c r="I469" s="11">
        <v>1264.3</v>
      </c>
      <c r="J469" s="11">
        <f t="shared" si="209"/>
        <v>1484.3</v>
      </c>
      <c r="K469" s="11">
        <v>0</v>
      </c>
      <c r="L469" s="11">
        <v>1484.3</v>
      </c>
      <c r="M469" s="11">
        <f t="shared" si="210"/>
        <v>2634.6</v>
      </c>
      <c r="N469" s="11">
        <v>0</v>
      </c>
      <c r="O469" s="11">
        <v>2634.6</v>
      </c>
    </row>
    <row r="470" spans="1:15" ht="27" customHeight="1">
      <c r="A470" s="35"/>
      <c r="B470" s="36"/>
      <c r="C470" s="42" t="s">
        <v>24</v>
      </c>
      <c r="D470" s="11">
        <f t="shared" si="207"/>
        <v>358.5</v>
      </c>
      <c r="E470" s="11"/>
      <c r="F470" s="11">
        <v>358.5</v>
      </c>
      <c r="G470" s="11">
        <f t="shared" si="208"/>
        <v>717</v>
      </c>
      <c r="H470" s="11">
        <v>0</v>
      </c>
      <c r="I470" s="11">
        <v>717</v>
      </c>
      <c r="J470" s="11">
        <f t="shared" si="209"/>
        <v>1075.5</v>
      </c>
      <c r="K470" s="11">
        <v>0</v>
      </c>
      <c r="L470" s="11">
        <v>1075.5</v>
      </c>
      <c r="M470" s="11">
        <f t="shared" si="210"/>
        <v>1434</v>
      </c>
      <c r="N470" s="11">
        <v>0</v>
      </c>
      <c r="O470" s="11">
        <v>1434</v>
      </c>
    </row>
    <row r="471" spans="1:15" ht="24.75" customHeight="1">
      <c r="A471" s="35"/>
      <c r="B471" s="36"/>
      <c r="C471" s="42" t="s">
        <v>25</v>
      </c>
      <c r="D471" s="11">
        <f t="shared" si="207"/>
        <v>653.4</v>
      </c>
      <c r="E471" s="11"/>
      <c r="F471" s="11">
        <v>653.4</v>
      </c>
      <c r="G471" s="11">
        <f t="shared" si="208"/>
        <v>1306.8</v>
      </c>
      <c r="H471" s="11">
        <v>0</v>
      </c>
      <c r="I471" s="11">
        <v>1306.8</v>
      </c>
      <c r="J471" s="11">
        <f t="shared" si="209"/>
        <v>1960.1999999999998</v>
      </c>
      <c r="K471" s="11">
        <v>0</v>
      </c>
      <c r="L471" s="11">
        <v>1960.1999999999998</v>
      </c>
      <c r="M471" s="11">
        <f t="shared" si="210"/>
        <v>2613.6</v>
      </c>
      <c r="N471" s="11">
        <v>0</v>
      </c>
      <c r="O471" s="11">
        <v>2613.6</v>
      </c>
    </row>
    <row r="472" spans="1:15" ht="22.5" customHeight="1">
      <c r="A472" s="35"/>
      <c r="B472" s="36"/>
      <c r="C472" s="42" t="s">
        <v>39</v>
      </c>
      <c r="D472" s="11">
        <f t="shared" si="207"/>
        <v>45</v>
      </c>
      <c r="E472" s="11"/>
      <c r="F472" s="11">
        <v>45</v>
      </c>
      <c r="G472" s="11">
        <f t="shared" si="208"/>
        <v>90</v>
      </c>
      <c r="H472" s="11">
        <v>0</v>
      </c>
      <c r="I472" s="11">
        <v>90</v>
      </c>
      <c r="J472" s="11">
        <f t="shared" si="209"/>
        <v>135</v>
      </c>
      <c r="K472" s="11">
        <v>0</v>
      </c>
      <c r="L472" s="11">
        <v>135</v>
      </c>
      <c r="M472" s="11">
        <f t="shared" si="210"/>
        <v>180</v>
      </c>
      <c r="N472" s="11">
        <v>0</v>
      </c>
      <c r="O472" s="11">
        <v>180</v>
      </c>
    </row>
    <row r="473" spans="1:15" ht="51.75" customHeight="1">
      <c r="A473" s="35"/>
      <c r="B473" s="36"/>
      <c r="C473" s="40" t="s">
        <v>40</v>
      </c>
      <c r="D473" s="11">
        <f t="shared" si="207"/>
        <v>239</v>
      </c>
      <c r="E473" s="11"/>
      <c r="F473" s="11">
        <v>239</v>
      </c>
      <c r="G473" s="11">
        <f t="shared" si="208"/>
        <v>358.5</v>
      </c>
      <c r="H473" s="11">
        <v>0</v>
      </c>
      <c r="I473" s="11">
        <v>358.5</v>
      </c>
      <c r="J473" s="11">
        <f t="shared" si="209"/>
        <v>478.1</v>
      </c>
      <c r="K473" s="11">
        <v>0</v>
      </c>
      <c r="L473" s="11">
        <v>478.1</v>
      </c>
      <c r="M473" s="11">
        <f t="shared" si="210"/>
        <v>478.1</v>
      </c>
      <c r="N473" s="11">
        <v>0</v>
      </c>
      <c r="O473" s="11">
        <v>478.1</v>
      </c>
    </row>
    <row r="474" spans="1:15">
      <c r="A474" s="35"/>
      <c r="B474" s="36"/>
      <c r="C474" s="40" t="s">
        <v>26</v>
      </c>
      <c r="D474" s="11">
        <f t="shared" si="207"/>
        <v>53750</v>
      </c>
      <c r="E474" s="11">
        <v>53750</v>
      </c>
      <c r="F474" s="11">
        <v>0</v>
      </c>
      <c r="G474" s="11">
        <f t="shared" si="208"/>
        <v>107500</v>
      </c>
      <c r="H474" s="11">
        <v>107500</v>
      </c>
      <c r="I474" s="11">
        <v>0</v>
      </c>
      <c r="J474" s="11">
        <f t="shared" si="209"/>
        <v>161250</v>
      </c>
      <c r="K474" s="11">
        <v>161250</v>
      </c>
      <c r="L474" s="11">
        <v>0</v>
      </c>
      <c r="M474" s="11">
        <f t="shared" si="210"/>
        <v>215000</v>
      </c>
      <c r="N474" s="11">
        <v>215000</v>
      </c>
      <c r="O474" s="11">
        <v>0</v>
      </c>
    </row>
    <row r="475" spans="1:15" ht="99.75" customHeight="1">
      <c r="A475" s="35"/>
      <c r="B475" s="6">
        <v>31001</v>
      </c>
      <c r="C475" s="39" t="s">
        <v>85</v>
      </c>
      <c r="D475" s="8">
        <f>E475+F475</f>
        <v>563635.79999999993</v>
      </c>
      <c r="E475" s="8">
        <f>E479</f>
        <v>556023.1</v>
      </c>
      <c r="F475" s="8">
        <f>F479</f>
        <v>7612.7</v>
      </c>
      <c r="G475" s="8">
        <f>H475+I475</f>
        <v>984027.9</v>
      </c>
      <c r="H475" s="8">
        <f>H479</f>
        <v>820573.20000000007</v>
      </c>
      <c r="I475" s="8">
        <f>I479</f>
        <v>163454.69999999998</v>
      </c>
      <c r="J475" s="8">
        <f>K475+L475</f>
        <v>1190059.3999999999</v>
      </c>
      <c r="K475" s="8">
        <f>K479</f>
        <v>860286.6</v>
      </c>
      <c r="L475" s="8">
        <f>L479</f>
        <v>329772.79999999999</v>
      </c>
      <c r="M475" s="8">
        <f>N475+O475</f>
        <v>1400000</v>
      </c>
      <c r="N475" s="8">
        <f>N479</f>
        <v>900000</v>
      </c>
      <c r="O475" s="8">
        <f>O479</f>
        <v>500000</v>
      </c>
    </row>
    <row r="476" spans="1:15" ht="25.5" customHeight="1">
      <c r="A476" s="35"/>
      <c r="B476" s="36"/>
      <c r="C476" s="40" t="s">
        <v>10</v>
      </c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</row>
    <row r="477" spans="1:15" ht="36" customHeight="1">
      <c r="A477" s="35"/>
      <c r="B477" s="36"/>
      <c r="C477" s="41" t="s">
        <v>78</v>
      </c>
      <c r="D477" s="10">
        <f>E477+F477</f>
        <v>563635.79999999993</v>
      </c>
      <c r="E477" s="10">
        <f>E475</f>
        <v>556023.1</v>
      </c>
      <c r="F477" s="10">
        <f>F475</f>
        <v>7612.7</v>
      </c>
      <c r="G477" s="10">
        <f>H477+I477</f>
        <v>984027.9</v>
      </c>
      <c r="H477" s="10">
        <f>H475</f>
        <v>820573.20000000007</v>
      </c>
      <c r="I477" s="10">
        <f>I475</f>
        <v>163454.69999999998</v>
      </c>
      <c r="J477" s="10">
        <f>K477+L477</f>
        <v>1190059.3999999999</v>
      </c>
      <c r="K477" s="10">
        <f>K475</f>
        <v>860286.6</v>
      </c>
      <c r="L477" s="10">
        <f>L475</f>
        <v>329772.79999999999</v>
      </c>
      <c r="M477" s="10">
        <f>N477+O477</f>
        <v>1400000</v>
      </c>
      <c r="N477" s="10">
        <f>N475</f>
        <v>900000</v>
      </c>
      <c r="O477" s="10">
        <f>O475</f>
        <v>500000</v>
      </c>
    </row>
    <row r="478" spans="1:15" ht="42" customHeight="1">
      <c r="A478" s="35"/>
      <c r="B478" s="36"/>
      <c r="C478" s="40" t="s">
        <v>12</v>
      </c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</row>
    <row r="479" spans="1:15" ht="24" customHeight="1">
      <c r="A479" s="35"/>
      <c r="B479" s="36"/>
      <c r="C479" s="40" t="s">
        <v>27</v>
      </c>
      <c r="D479" s="11">
        <f>E479+F479</f>
        <v>563635.79999999993</v>
      </c>
      <c r="E479" s="11">
        <f>E480+E481</f>
        <v>556023.1</v>
      </c>
      <c r="F479" s="11">
        <f>F480+F481</f>
        <v>7612.7</v>
      </c>
      <c r="G479" s="11">
        <f>H479+I479</f>
        <v>984027.9</v>
      </c>
      <c r="H479" s="11">
        <f>H480+H481</f>
        <v>820573.20000000007</v>
      </c>
      <c r="I479" s="11">
        <f>I480+I481</f>
        <v>163454.69999999998</v>
      </c>
      <c r="J479" s="11">
        <f>K479+L479</f>
        <v>1190059.3999999999</v>
      </c>
      <c r="K479" s="11">
        <f>K480+K481</f>
        <v>860286.6</v>
      </c>
      <c r="L479" s="11">
        <f>L480+L481</f>
        <v>329772.79999999999</v>
      </c>
      <c r="M479" s="11">
        <f>N479+O479</f>
        <v>1400000</v>
      </c>
      <c r="N479" s="11">
        <f>N480+N481</f>
        <v>900000</v>
      </c>
      <c r="O479" s="11">
        <f>O480+O481</f>
        <v>500000</v>
      </c>
    </row>
    <row r="480" spans="1:15" ht="24" customHeight="1">
      <c r="A480" s="35"/>
      <c r="B480" s="36"/>
      <c r="C480" s="42" t="s">
        <v>41</v>
      </c>
      <c r="D480" s="11">
        <f>E480+F480</f>
        <v>516309.7</v>
      </c>
      <c r="E480" s="11">
        <v>516309.7</v>
      </c>
      <c r="F480" s="11"/>
      <c r="G480" s="11">
        <f>H480+I480</f>
        <v>889375.7</v>
      </c>
      <c r="H480" s="11">
        <v>741146.4</v>
      </c>
      <c r="I480" s="11">
        <v>148229.29999999999</v>
      </c>
      <c r="J480" s="11">
        <f>K480+L480</f>
        <v>1048081.1000000001</v>
      </c>
      <c r="K480" s="11">
        <v>741146.4</v>
      </c>
      <c r="L480" s="11">
        <v>306934.7</v>
      </c>
      <c r="M480" s="11">
        <f>N480+O480</f>
        <v>1210695.7</v>
      </c>
      <c r="N480" s="12">
        <v>741146.4</v>
      </c>
      <c r="O480" s="12">
        <v>469549.3</v>
      </c>
    </row>
    <row r="481" spans="1:15" ht="20.25" customHeight="1">
      <c r="A481" s="35"/>
      <c r="B481" s="36"/>
      <c r="C481" s="42" t="s">
        <v>43</v>
      </c>
      <c r="D481" s="11">
        <f>E481+F481</f>
        <v>47326.1</v>
      </c>
      <c r="E481" s="11">
        <v>39713.4</v>
      </c>
      <c r="F481" s="11">
        <v>7612.7</v>
      </c>
      <c r="G481" s="11">
        <f>H481+I481</f>
        <v>94652.2</v>
      </c>
      <c r="H481" s="11">
        <v>79426.8</v>
      </c>
      <c r="I481" s="11">
        <v>15225.4</v>
      </c>
      <c r="J481" s="11">
        <f>K481+L481</f>
        <v>141978.29999999999</v>
      </c>
      <c r="K481" s="11">
        <v>119140.2</v>
      </c>
      <c r="L481" s="11">
        <v>22838.1</v>
      </c>
      <c r="M481" s="11">
        <f>N481+O481</f>
        <v>189304.30000000002</v>
      </c>
      <c r="N481" s="11">
        <v>158853.6</v>
      </c>
      <c r="O481" s="11">
        <v>30450.7</v>
      </c>
    </row>
    <row r="482" spans="1:15" ht="87.75" customHeight="1">
      <c r="A482" s="35"/>
      <c r="B482" s="6">
        <v>31002</v>
      </c>
      <c r="C482" s="39" t="s">
        <v>86</v>
      </c>
      <c r="D482" s="8">
        <f>E482+F482</f>
        <v>563635.79999999993</v>
      </c>
      <c r="E482" s="8">
        <f>E486</f>
        <v>556023.1</v>
      </c>
      <c r="F482" s="8">
        <f>F486</f>
        <v>7612.7</v>
      </c>
      <c r="G482" s="8">
        <f>H482+I482</f>
        <v>984027.9</v>
      </c>
      <c r="H482" s="8">
        <f>H486</f>
        <v>820573.20000000007</v>
      </c>
      <c r="I482" s="8">
        <f>I486</f>
        <v>163454.69999999998</v>
      </c>
      <c r="J482" s="8">
        <f>K482+L482</f>
        <v>1190059.3999999999</v>
      </c>
      <c r="K482" s="8">
        <f>K486</f>
        <v>860286.6</v>
      </c>
      <c r="L482" s="8">
        <f>L486</f>
        <v>329772.79999999999</v>
      </c>
      <c r="M482" s="8">
        <f>N482+O482</f>
        <v>1400000</v>
      </c>
      <c r="N482" s="8">
        <f>N486</f>
        <v>900000</v>
      </c>
      <c r="O482" s="8">
        <f>O486</f>
        <v>500000</v>
      </c>
    </row>
    <row r="483" spans="1:15" ht="26.25" customHeight="1">
      <c r="A483" s="35"/>
      <c r="B483" s="36"/>
      <c r="C483" s="40" t="s">
        <v>10</v>
      </c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</row>
    <row r="484" spans="1:15" ht="42.75" customHeight="1">
      <c r="A484" s="35"/>
      <c r="B484" s="36"/>
      <c r="C484" s="41" t="s">
        <v>78</v>
      </c>
      <c r="D484" s="10">
        <f>E484+F484</f>
        <v>563635.79999999993</v>
      </c>
      <c r="E484" s="10">
        <f>E482</f>
        <v>556023.1</v>
      </c>
      <c r="F484" s="10">
        <f>F482</f>
        <v>7612.7</v>
      </c>
      <c r="G484" s="10">
        <f>H484+I484</f>
        <v>984027.9</v>
      </c>
      <c r="H484" s="10">
        <f>H482</f>
        <v>820573.20000000007</v>
      </c>
      <c r="I484" s="10">
        <f>I482</f>
        <v>163454.69999999998</v>
      </c>
      <c r="J484" s="10">
        <f>K484+L484</f>
        <v>1190059.3999999999</v>
      </c>
      <c r="K484" s="10">
        <f>K482</f>
        <v>860286.6</v>
      </c>
      <c r="L484" s="10">
        <f>L482</f>
        <v>329772.79999999999</v>
      </c>
      <c r="M484" s="10">
        <f>N484+O484</f>
        <v>1400000</v>
      </c>
      <c r="N484" s="10">
        <f>N482</f>
        <v>900000</v>
      </c>
      <c r="O484" s="10">
        <f>O482</f>
        <v>500000</v>
      </c>
    </row>
    <row r="485" spans="1:15" ht="35.25" customHeight="1">
      <c r="A485" s="35"/>
      <c r="B485" s="36"/>
      <c r="C485" s="40" t="s">
        <v>12</v>
      </c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</row>
    <row r="486" spans="1:15" ht="25.5" customHeight="1">
      <c r="A486" s="35"/>
      <c r="B486" s="36"/>
      <c r="C486" s="40" t="s">
        <v>27</v>
      </c>
      <c r="D486" s="11">
        <f>E486+F486</f>
        <v>563635.79999999993</v>
      </c>
      <c r="E486" s="11">
        <f>E487+E488</f>
        <v>556023.1</v>
      </c>
      <c r="F486" s="11">
        <f>F487+F488</f>
        <v>7612.7</v>
      </c>
      <c r="G486" s="11">
        <f>H486+I486</f>
        <v>984027.9</v>
      </c>
      <c r="H486" s="11">
        <f>H487+H488</f>
        <v>820573.20000000007</v>
      </c>
      <c r="I486" s="11">
        <f>I487+I488</f>
        <v>163454.69999999998</v>
      </c>
      <c r="J486" s="11">
        <f>K486+L486</f>
        <v>1190059.3999999999</v>
      </c>
      <c r="K486" s="11">
        <f>K487+K488</f>
        <v>860286.6</v>
      </c>
      <c r="L486" s="11">
        <f>L487+L488</f>
        <v>329772.79999999999</v>
      </c>
      <c r="M486" s="11">
        <f>N486+O486</f>
        <v>1400000</v>
      </c>
      <c r="N486" s="11">
        <f>N487+N488</f>
        <v>900000</v>
      </c>
      <c r="O486" s="11">
        <f>O487+O488</f>
        <v>500000</v>
      </c>
    </row>
    <row r="487" spans="1:15" ht="24" customHeight="1">
      <c r="A487" s="35"/>
      <c r="B487" s="36"/>
      <c r="C487" s="42" t="s">
        <v>41</v>
      </c>
      <c r="D487" s="11">
        <f>E487+F487</f>
        <v>516309.7</v>
      </c>
      <c r="E487" s="11">
        <v>516309.7</v>
      </c>
      <c r="F487" s="11"/>
      <c r="G487" s="11">
        <f>H487+I487</f>
        <v>889375.7</v>
      </c>
      <c r="H487" s="11">
        <v>741146.4</v>
      </c>
      <c r="I487" s="11">
        <v>148229.29999999999</v>
      </c>
      <c r="J487" s="11">
        <f>K487+L487</f>
        <v>1048081.1000000001</v>
      </c>
      <c r="K487" s="11">
        <v>741146.4</v>
      </c>
      <c r="L487" s="11">
        <v>306934.7</v>
      </c>
      <c r="M487" s="11">
        <f>N487+O487</f>
        <v>1210695.7</v>
      </c>
      <c r="N487" s="12">
        <v>741146.4</v>
      </c>
      <c r="O487" s="12">
        <v>469549.3</v>
      </c>
    </row>
    <row r="488" spans="1:15" ht="21.75" customHeight="1">
      <c r="A488" s="35"/>
      <c r="B488" s="36"/>
      <c r="C488" s="42" t="s">
        <v>43</v>
      </c>
      <c r="D488" s="11">
        <f>E488+F488</f>
        <v>47326.1</v>
      </c>
      <c r="E488" s="11">
        <v>39713.4</v>
      </c>
      <c r="F488" s="11">
        <v>7612.7</v>
      </c>
      <c r="G488" s="11">
        <f>H488+I488</f>
        <v>94652.2</v>
      </c>
      <c r="H488" s="11">
        <v>79426.8</v>
      </c>
      <c r="I488" s="11">
        <v>15225.4</v>
      </c>
      <c r="J488" s="11">
        <f>K488+L488</f>
        <v>141978.29999999999</v>
      </c>
      <c r="K488" s="11">
        <v>119140.2</v>
      </c>
      <c r="L488" s="11">
        <v>22838.1</v>
      </c>
      <c r="M488" s="11">
        <f>N488+O488</f>
        <v>189304.30000000002</v>
      </c>
      <c r="N488" s="11">
        <v>158853.6</v>
      </c>
      <c r="O488" s="11">
        <v>30450.7</v>
      </c>
    </row>
    <row r="489" spans="1:15" ht="85.5" customHeight="1">
      <c r="A489" s="35"/>
      <c r="B489" s="6">
        <v>31003</v>
      </c>
      <c r="C489" s="38" t="s">
        <v>137</v>
      </c>
      <c r="D489" s="8">
        <f>E489+F489</f>
        <v>644196.5</v>
      </c>
      <c r="E489" s="8">
        <f>E493</f>
        <v>532211.80000000005</v>
      </c>
      <c r="F489" s="8">
        <f>F493</f>
        <v>111984.7</v>
      </c>
      <c r="G489" s="8">
        <f>H489+I489</f>
        <v>1629855.6</v>
      </c>
      <c r="H489" s="8">
        <f>H493</f>
        <v>1117923.7</v>
      </c>
      <c r="I489" s="8">
        <f>I493</f>
        <v>511931.9</v>
      </c>
      <c r="J489" s="8">
        <f>K489+L489</f>
        <v>2154855.6</v>
      </c>
      <c r="K489" s="8">
        <f>K493</f>
        <v>1492923.7</v>
      </c>
      <c r="L489" s="8">
        <f>L493</f>
        <v>661931.9</v>
      </c>
      <c r="M489" s="8">
        <f>N489+O489</f>
        <v>2586648.6</v>
      </c>
      <c r="N489" s="8">
        <f>N493</f>
        <v>1805423.7</v>
      </c>
      <c r="O489" s="8">
        <f>O493</f>
        <v>781224.9</v>
      </c>
    </row>
    <row r="490" spans="1:15" ht="24" customHeight="1">
      <c r="A490" s="35"/>
      <c r="B490" s="36"/>
      <c r="C490" s="40" t="s">
        <v>10</v>
      </c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</row>
    <row r="491" spans="1:15" ht="40.5" customHeight="1">
      <c r="A491" s="35"/>
      <c r="B491" s="36"/>
      <c r="C491" s="41" t="s">
        <v>78</v>
      </c>
      <c r="D491" s="10">
        <f>E491+F491</f>
        <v>644196.5</v>
      </c>
      <c r="E491" s="10">
        <f>E489</f>
        <v>532211.80000000005</v>
      </c>
      <c r="F491" s="10">
        <f>F489</f>
        <v>111984.7</v>
      </c>
      <c r="G491" s="10">
        <f>H491+I491</f>
        <v>1629855.6</v>
      </c>
      <c r="H491" s="10">
        <f>H489</f>
        <v>1117923.7</v>
      </c>
      <c r="I491" s="10">
        <f>I489</f>
        <v>511931.9</v>
      </c>
      <c r="J491" s="10">
        <f>K491+L491</f>
        <v>2154855.6</v>
      </c>
      <c r="K491" s="10">
        <f>K489</f>
        <v>1492923.7</v>
      </c>
      <c r="L491" s="10">
        <f>L489</f>
        <v>661931.9</v>
      </c>
      <c r="M491" s="10">
        <f>N491+O491</f>
        <v>2586648.6</v>
      </c>
      <c r="N491" s="10">
        <f>N489</f>
        <v>1805423.7</v>
      </c>
      <c r="O491" s="10">
        <f>O489</f>
        <v>781224.9</v>
      </c>
    </row>
    <row r="492" spans="1:15" ht="33.75" customHeight="1">
      <c r="A492" s="35"/>
      <c r="B492" s="36"/>
      <c r="C492" s="40" t="s">
        <v>12</v>
      </c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</row>
    <row r="493" spans="1:15" ht="26.25" customHeight="1">
      <c r="A493" s="35"/>
      <c r="B493" s="36"/>
      <c r="C493" s="40" t="s">
        <v>27</v>
      </c>
      <c r="D493" s="11">
        <f>E493+F493</f>
        <v>644196.5</v>
      </c>
      <c r="E493" s="11">
        <f>E494+E495</f>
        <v>532211.80000000005</v>
      </c>
      <c r="F493" s="11">
        <f>F494+F495</f>
        <v>111984.7</v>
      </c>
      <c r="G493" s="11">
        <f>H493+I493</f>
        <v>1629855.6</v>
      </c>
      <c r="H493" s="11">
        <f>H494+H495</f>
        <v>1117923.7</v>
      </c>
      <c r="I493" s="11">
        <f>I494+I495</f>
        <v>511931.9</v>
      </c>
      <c r="J493" s="11">
        <f>K493+L493</f>
        <v>2154855.6</v>
      </c>
      <c r="K493" s="11">
        <f>K494+K495</f>
        <v>1492923.7</v>
      </c>
      <c r="L493" s="11">
        <f>L494+L495</f>
        <v>661931.9</v>
      </c>
      <c r="M493" s="11">
        <f>N493+O493</f>
        <v>2586648.6</v>
      </c>
      <c r="N493" s="11">
        <f>N494+N495</f>
        <v>1805423.7</v>
      </c>
      <c r="O493" s="11">
        <f>O494+O495</f>
        <v>781224.9</v>
      </c>
    </row>
    <row r="494" spans="1:15" ht="22.5" customHeight="1">
      <c r="A494" s="35"/>
      <c r="B494" s="36"/>
      <c r="C494" s="42" t="s">
        <v>56</v>
      </c>
      <c r="D494" s="11">
        <f>E494+F494</f>
        <v>634236.19999999995</v>
      </c>
      <c r="E494" s="11">
        <v>523911.5</v>
      </c>
      <c r="F494" s="11">
        <v>110324.7</v>
      </c>
      <c r="G494" s="11">
        <f>H494+I494</f>
        <v>1619895.2999999998</v>
      </c>
      <c r="H494" s="11">
        <v>1109623.3999999999</v>
      </c>
      <c r="I494" s="11">
        <v>510271.9</v>
      </c>
      <c r="J494" s="11">
        <f>K494+L494</f>
        <v>2144895.2999999998</v>
      </c>
      <c r="K494" s="11">
        <v>1484623.4</v>
      </c>
      <c r="L494" s="11">
        <v>660271.9</v>
      </c>
      <c r="M494" s="11">
        <f>N494+O494</f>
        <v>2576688.2999999998</v>
      </c>
      <c r="N494" s="11">
        <v>1797123.4</v>
      </c>
      <c r="O494" s="11">
        <v>779564.9</v>
      </c>
    </row>
    <row r="495" spans="1:15" ht="27" customHeight="1">
      <c r="A495" s="35"/>
      <c r="B495" s="36"/>
      <c r="C495" s="42" t="s">
        <v>28</v>
      </c>
      <c r="D495" s="11">
        <f>E495+F495</f>
        <v>9960.2999999999993</v>
      </c>
      <c r="E495" s="11">
        <v>8300.2999999999993</v>
      </c>
      <c r="F495" s="11">
        <v>1660</v>
      </c>
      <c r="G495" s="11">
        <f>H495+I495</f>
        <v>9960.2999999999993</v>
      </c>
      <c r="H495" s="11">
        <v>8300.2999999999993</v>
      </c>
      <c r="I495" s="11">
        <v>1660</v>
      </c>
      <c r="J495" s="11">
        <f>K495+L495</f>
        <v>9960.2999999999993</v>
      </c>
      <c r="K495" s="11">
        <v>8300.2999999999993</v>
      </c>
      <c r="L495" s="11">
        <v>1660</v>
      </c>
      <c r="M495" s="11">
        <f>N495+O495</f>
        <v>9960.2999999999993</v>
      </c>
      <c r="N495" s="11">
        <v>8300.2999999999993</v>
      </c>
      <c r="O495" s="11">
        <v>1660</v>
      </c>
    </row>
    <row r="496" spans="1:15" ht="83.25" customHeight="1">
      <c r="A496" s="35"/>
      <c r="B496" s="6">
        <v>31005</v>
      </c>
      <c r="C496" s="38" t="s">
        <v>167</v>
      </c>
      <c r="D496" s="8">
        <f>E496+F496</f>
        <v>84456.8</v>
      </c>
      <c r="E496" s="8">
        <f t="shared" ref="E496:F496" si="211">E498</f>
        <v>84456.8</v>
      </c>
      <c r="F496" s="8">
        <f t="shared" si="211"/>
        <v>0</v>
      </c>
      <c r="G496" s="8">
        <f>H496+I496</f>
        <v>104456.8</v>
      </c>
      <c r="H496" s="8">
        <f t="shared" ref="H496:I496" si="212">H498</f>
        <v>84456.8</v>
      </c>
      <c r="I496" s="8">
        <f t="shared" si="212"/>
        <v>20000</v>
      </c>
      <c r="J496" s="8">
        <f>K496+L496</f>
        <v>104456.8</v>
      </c>
      <c r="K496" s="8">
        <f t="shared" ref="K496:L496" si="213">K498</f>
        <v>84456.8</v>
      </c>
      <c r="L496" s="8">
        <f t="shared" si="213"/>
        <v>20000</v>
      </c>
      <c r="M496" s="8">
        <f>N496+O496</f>
        <v>104456.8</v>
      </c>
      <c r="N496" s="8">
        <f t="shared" ref="N496:O496" si="214">N498</f>
        <v>84456.8</v>
      </c>
      <c r="O496" s="8">
        <f t="shared" si="214"/>
        <v>20000</v>
      </c>
    </row>
    <row r="497" spans="1:15" ht="26.25" customHeight="1">
      <c r="A497" s="35"/>
      <c r="B497" s="36"/>
      <c r="C497" s="40" t="s">
        <v>10</v>
      </c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</row>
    <row r="498" spans="1:15" ht="44.25" customHeight="1">
      <c r="A498" s="35"/>
      <c r="B498" s="36"/>
      <c r="C498" s="41" t="s">
        <v>78</v>
      </c>
      <c r="D498" s="10">
        <f>E498+F498</f>
        <v>84456.8</v>
      </c>
      <c r="E498" s="10">
        <f t="shared" ref="E498:F498" si="215">E500</f>
        <v>84456.8</v>
      </c>
      <c r="F498" s="10">
        <f t="shared" si="215"/>
        <v>0</v>
      </c>
      <c r="G498" s="10">
        <f>H498+I498</f>
        <v>104456.8</v>
      </c>
      <c r="H498" s="10">
        <f t="shared" ref="H498:I498" si="216">H500</f>
        <v>84456.8</v>
      </c>
      <c r="I498" s="10">
        <f t="shared" si="216"/>
        <v>20000</v>
      </c>
      <c r="J498" s="10">
        <f>K498+L498</f>
        <v>104456.8</v>
      </c>
      <c r="K498" s="10">
        <f t="shared" ref="K498:L498" si="217">K500</f>
        <v>84456.8</v>
      </c>
      <c r="L498" s="10">
        <f t="shared" si="217"/>
        <v>20000</v>
      </c>
      <c r="M498" s="10">
        <f>N498+O498</f>
        <v>104456.8</v>
      </c>
      <c r="N498" s="10">
        <f t="shared" ref="N498:O498" si="218">N500</f>
        <v>84456.8</v>
      </c>
      <c r="O498" s="10">
        <f t="shared" si="218"/>
        <v>20000</v>
      </c>
    </row>
    <row r="499" spans="1:15" ht="35.25" customHeight="1">
      <c r="A499" s="35"/>
      <c r="B499" s="36"/>
      <c r="C499" s="40" t="s">
        <v>12</v>
      </c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</row>
    <row r="500" spans="1:15" ht="27" customHeight="1">
      <c r="A500" s="35"/>
      <c r="B500" s="36"/>
      <c r="C500" s="40" t="s">
        <v>27</v>
      </c>
      <c r="D500" s="11">
        <f>D501</f>
        <v>84456.8</v>
      </c>
      <c r="E500" s="11">
        <f t="shared" ref="E500:O500" si="219">E501</f>
        <v>84456.8</v>
      </c>
      <c r="F500" s="11">
        <f t="shared" si="219"/>
        <v>0</v>
      </c>
      <c r="G500" s="11">
        <f>G501</f>
        <v>104456.8</v>
      </c>
      <c r="H500" s="11">
        <f t="shared" si="219"/>
        <v>84456.8</v>
      </c>
      <c r="I500" s="11">
        <f t="shared" si="219"/>
        <v>20000</v>
      </c>
      <c r="J500" s="11">
        <f>J501</f>
        <v>104456.8</v>
      </c>
      <c r="K500" s="11">
        <f t="shared" si="219"/>
        <v>84456.8</v>
      </c>
      <c r="L500" s="11">
        <f t="shared" si="219"/>
        <v>20000</v>
      </c>
      <c r="M500" s="11">
        <f>M501</f>
        <v>104456.8</v>
      </c>
      <c r="N500" s="11">
        <f t="shared" si="219"/>
        <v>84456.8</v>
      </c>
      <c r="O500" s="11">
        <f t="shared" si="219"/>
        <v>20000</v>
      </c>
    </row>
    <row r="501" spans="1:15" ht="22.5" customHeight="1">
      <c r="A501" s="35"/>
      <c r="B501" s="36"/>
      <c r="C501" s="42" t="s">
        <v>41</v>
      </c>
      <c r="D501" s="11">
        <f>E501+F501</f>
        <v>84456.8</v>
      </c>
      <c r="E501" s="11">
        <v>84456.8</v>
      </c>
      <c r="F501" s="11">
        <v>0</v>
      </c>
      <c r="G501" s="11">
        <f>H501+I501</f>
        <v>104456.8</v>
      </c>
      <c r="H501" s="11">
        <v>84456.8</v>
      </c>
      <c r="I501" s="11">
        <v>20000</v>
      </c>
      <c r="J501" s="11">
        <f>K501+L501</f>
        <v>104456.8</v>
      </c>
      <c r="K501" s="11">
        <v>84456.8</v>
      </c>
      <c r="L501" s="11">
        <v>20000</v>
      </c>
      <c r="M501" s="11">
        <f>N501+O501</f>
        <v>104456.8</v>
      </c>
      <c r="N501" s="11">
        <v>84456.8</v>
      </c>
      <c r="O501" s="11">
        <v>20000</v>
      </c>
    </row>
    <row r="502" spans="1:15" ht="77.25" customHeight="1">
      <c r="A502" s="35"/>
      <c r="B502" s="6">
        <v>31006</v>
      </c>
      <c r="C502" s="38" t="s">
        <v>87</v>
      </c>
      <c r="D502" s="8">
        <f>E502+F502</f>
        <v>164894.6</v>
      </c>
      <c r="E502" s="8">
        <f>E504</f>
        <v>164894.6</v>
      </c>
      <c r="F502" s="8">
        <f>F504</f>
        <v>0</v>
      </c>
      <c r="G502" s="8">
        <f>H502+I502</f>
        <v>214894.6</v>
      </c>
      <c r="H502" s="8">
        <f>H504</f>
        <v>164894.6</v>
      </c>
      <c r="I502" s="8">
        <f>I504</f>
        <v>50000</v>
      </c>
      <c r="J502" s="8">
        <f>K502+L502</f>
        <v>214894.6</v>
      </c>
      <c r="K502" s="8">
        <f>K504</f>
        <v>164894.6</v>
      </c>
      <c r="L502" s="8">
        <f>L504</f>
        <v>50000</v>
      </c>
      <c r="M502" s="8">
        <f>N502+O502</f>
        <v>214894.6</v>
      </c>
      <c r="N502" s="8">
        <f>N504</f>
        <v>164894.6</v>
      </c>
      <c r="O502" s="8">
        <f>O504</f>
        <v>50000</v>
      </c>
    </row>
    <row r="503" spans="1:15" ht="31.5" customHeight="1">
      <c r="A503" s="35"/>
      <c r="B503" s="36"/>
      <c r="C503" s="40" t="s">
        <v>10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</row>
    <row r="504" spans="1:15" ht="36.75" customHeight="1">
      <c r="A504" s="35"/>
      <c r="B504" s="36"/>
      <c r="C504" s="41" t="s">
        <v>78</v>
      </c>
      <c r="D504" s="10">
        <f>E504+F504</f>
        <v>164894.6</v>
      </c>
      <c r="E504" s="10">
        <f t="shared" ref="E504:F504" si="220">E506</f>
        <v>164894.6</v>
      </c>
      <c r="F504" s="10">
        <f t="shared" si="220"/>
        <v>0</v>
      </c>
      <c r="G504" s="10">
        <f>H504+I504</f>
        <v>214894.6</v>
      </c>
      <c r="H504" s="10">
        <f t="shared" ref="H504:I504" si="221">H506</f>
        <v>164894.6</v>
      </c>
      <c r="I504" s="10">
        <f t="shared" si="221"/>
        <v>50000</v>
      </c>
      <c r="J504" s="10">
        <f>K504+L504</f>
        <v>214894.6</v>
      </c>
      <c r="K504" s="10">
        <f t="shared" ref="K504:L504" si="222">K506</f>
        <v>164894.6</v>
      </c>
      <c r="L504" s="10">
        <f t="shared" si="222"/>
        <v>50000</v>
      </c>
      <c r="M504" s="10">
        <f>N504+O504</f>
        <v>214894.6</v>
      </c>
      <c r="N504" s="10">
        <f t="shared" ref="N504:O504" si="223">N506</f>
        <v>164894.6</v>
      </c>
      <c r="O504" s="10">
        <f t="shared" si="223"/>
        <v>50000</v>
      </c>
    </row>
    <row r="505" spans="1:15" ht="35.25" customHeight="1">
      <c r="A505" s="35"/>
      <c r="B505" s="36"/>
      <c r="C505" s="40" t="s">
        <v>12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</row>
    <row r="506" spans="1:15" ht="26.25" customHeight="1">
      <c r="A506" s="35"/>
      <c r="B506" s="36"/>
      <c r="C506" s="40" t="s">
        <v>27</v>
      </c>
      <c r="D506" s="11">
        <f>E506+F506</f>
        <v>164894.6</v>
      </c>
      <c r="E506" s="11">
        <f t="shared" ref="E506:O506" si="224">E507</f>
        <v>164894.6</v>
      </c>
      <c r="F506" s="11">
        <f t="shared" si="224"/>
        <v>0</v>
      </c>
      <c r="G506" s="11">
        <f>H506+I506</f>
        <v>214894.6</v>
      </c>
      <c r="H506" s="11">
        <f t="shared" si="224"/>
        <v>164894.6</v>
      </c>
      <c r="I506" s="11">
        <f t="shared" si="224"/>
        <v>50000</v>
      </c>
      <c r="J506" s="11">
        <f>K506+L506</f>
        <v>214894.6</v>
      </c>
      <c r="K506" s="11">
        <f t="shared" si="224"/>
        <v>164894.6</v>
      </c>
      <c r="L506" s="11">
        <f t="shared" si="224"/>
        <v>50000</v>
      </c>
      <c r="M506" s="11">
        <f>N506+O506</f>
        <v>214894.6</v>
      </c>
      <c r="N506" s="11">
        <f t="shared" si="224"/>
        <v>164894.6</v>
      </c>
      <c r="O506" s="11">
        <f t="shared" si="224"/>
        <v>50000</v>
      </c>
    </row>
    <row r="507" spans="1:15" ht="30.75" customHeight="1">
      <c r="A507" s="35"/>
      <c r="B507" s="36"/>
      <c r="C507" s="42" t="s">
        <v>41</v>
      </c>
      <c r="D507" s="11">
        <f>E507+F507</f>
        <v>164894.6</v>
      </c>
      <c r="E507" s="11">
        <v>164894.6</v>
      </c>
      <c r="F507" s="11"/>
      <c r="G507" s="11">
        <f>H507+I507</f>
        <v>214894.6</v>
      </c>
      <c r="H507" s="11">
        <v>164894.6</v>
      </c>
      <c r="I507" s="11">
        <v>50000</v>
      </c>
      <c r="J507" s="11">
        <f>K507+L507</f>
        <v>214894.6</v>
      </c>
      <c r="K507" s="11">
        <v>164894.6</v>
      </c>
      <c r="L507" s="11">
        <v>50000</v>
      </c>
      <c r="M507" s="11">
        <f>N507+O507</f>
        <v>214894.6</v>
      </c>
      <c r="N507" s="11">
        <v>164894.6</v>
      </c>
      <c r="O507" s="11">
        <v>50000</v>
      </c>
    </row>
    <row r="508" spans="1:15" ht="25.5" customHeight="1">
      <c r="A508" s="6">
        <v>1167</v>
      </c>
      <c r="B508" s="33"/>
      <c r="C508" s="39" t="s">
        <v>88</v>
      </c>
      <c r="D508" s="8">
        <f>E508+F508</f>
        <v>1690429.5999999999</v>
      </c>
      <c r="E508" s="8">
        <f>E510+E516+E522+E528+E534+E541+E548+E555</f>
        <v>1439207.7</v>
      </c>
      <c r="F508" s="8">
        <f>F510+F516+F522+F528+F534+F541+F548+F555</f>
        <v>251221.9</v>
      </c>
      <c r="G508" s="8">
        <f>H508+I508</f>
        <v>4712283.4000000004</v>
      </c>
      <c r="H508" s="8">
        <f>H510+H516+H522+H528+H534+H541+H548+H555</f>
        <v>3899112.9000000004</v>
      </c>
      <c r="I508" s="8">
        <f>I510+I516+I522+I528+I534+I541+I548+I555</f>
        <v>813170.5</v>
      </c>
      <c r="J508" s="8">
        <f>K508+L508</f>
        <v>7551346.1999999993</v>
      </c>
      <c r="K508" s="8">
        <f>K510+K516+K522+K528+K534+K541+K548+K555</f>
        <v>6304550.5999999996</v>
      </c>
      <c r="L508" s="8">
        <f>L510+L516+L522+L528+L534+L541+L548+L555</f>
        <v>1246795.6000000001</v>
      </c>
      <c r="M508" s="8">
        <f>N508+O508</f>
        <v>9210121.8000000007</v>
      </c>
      <c r="N508" s="8">
        <f>N510+N516+N522+N528+N534+N541+N548+N555</f>
        <v>7791872.4000000004</v>
      </c>
      <c r="O508" s="8">
        <f>O510+O516+O522+O528+O534+O541+O548+O555</f>
        <v>1418249.4</v>
      </c>
    </row>
    <row r="509" spans="1:15" ht="18.75" customHeight="1">
      <c r="A509" s="35"/>
      <c r="B509" s="36"/>
      <c r="C509" s="40" t="s">
        <v>9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</row>
    <row r="510" spans="1:15" ht="69.75" customHeight="1">
      <c r="A510" s="35"/>
      <c r="B510" s="6">
        <v>11001</v>
      </c>
      <c r="C510" s="38" t="s">
        <v>136</v>
      </c>
      <c r="D510" s="8">
        <f>E510+F510</f>
        <v>16082.7</v>
      </c>
      <c r="E510" s="8">
        <f t="shared" ref="E510:F510" si="225">E512</f>
        <v>11216.6</v>
      </c>
      <c r="F510" s="8">
        <f t="shared" si="225"/>
        <v>4866.1000000000004</v>
      </c>
      <c r="G510" s="8">
        <f>H510+I510</f>
        <v>32160.6</v>
      </c>
      <c r="H510" s="8">
        <f t="shared" ref="H510:I510" si="226">H512</f>
        <v>22433.200000000001</v>
      </c>
      <c r="I510" s="8">
        <f t="shared" si="226"/>
        <v>9727.4</v>
      </c>
      <c r="J510" s="8">
        <f>K510+L510</f>
        <v>34610.6</v>
      </c>
      <c r="K510" s="8">
        <f t="shared" ref="K510:L510" si="227">K512</f>
        <v>24402.7</v>
      </c>
      <c r="L510" s="8">
        <f t="shared" si="227"/>
        <v>10207.9</v>
      </c>
      <c r="M510" s="8">
        <f>N510+O510</f>
        <v>34610.6</v>
      </c>
      <c r="N510" s="8">
        <f t="shared" ref="N510:O510" si="228">N512</f>
        <v>24402.7</v>
      </c>
      <c r="O510" s="8">
        <f t="shared" si="228"/>
        <v>10207.9</v>
      </c>
    </row>
    <row r="511" spans="1:15" ht="24.75" customHeight="1">
      <c r="A511" s="35"/>
      <c r="B511" s="36"/>
      <c r="C511" s="40" t="s">
        <v>10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</row>
    <row r="512" spans="1:15" ht="39.75" customHeight="1">
      <c r="A512" s="35"/>
      <c r="B512" s="36"/>
      <c r="C512" s="41" t="s">
        <v>83</v>
      </c>
      <c r="D512" s="10">
        <f>E512+F512</f>
        <v>16082.7</v>
      </c>
      <c r="E512" s="10">
        <f t="shared" ref="E512:F512" si="229">E514</f>
        <v>11216.6</v>
      </c>
      <c r="F512" s="10">
        <f t="shared" si="229"/>
        <v>4866.1000000000004</v>
      </c>
      <c r="G512" s="10">
        <f>H512+I512</f>
        <v>32160.6</v>
      </c>
      <c r="H512" s="10">
        <f t="shared" ref="H512:I512" si="230">H514</f>
        <v>22433.200000000001</v>
      </c>
      <c r="I512" s="10">
        <f t="shared" si="230"/>
        <v>9727.4</v>
      </c>
      <c r="J512" s="10">
        <f>K512+L512</f>
        <v>34610.6</v>
      </c>
      <c r="K512" s="10">
        <f t="shared" ref="K512:L512" si="231">K514</f>
        <v>24402.7</v>
      </c>
      <c r="L512" s="10">
        <f t="shared" si="231"/>
        <v>10207.9</v>
      </c>
      <c r="M512" s="10">
        <f>N512+O512</f>
        <v>34610.6</v>
      </c>
      <c r="N512" s="10">
        <f t="shared" ref="N512:O512" si="232">N514</f>
        <v>24402.7</v>
      </c>
      <c r="O512" s="10">
        <f t="shared" si="232"/>
        <v>10207.9</v>
      </c>
    </row>
    <row r="513" spans="1:15" ht="38.25" customHeight="1">
      <c r="A513" s="35"/>
      <c r="B513" s="36"/>
      <c r="C513" s="40" t="s">
        <v>12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</row>
    <row r="514" spans="1:15" ht="23.25" customHeight="1">
      <c r="A514" s="35"/>
      <c r="B514" s="36"/>
      <c r="C514" s="40" t="s">
        <v>13</v>
      </c>
      <c r="D514" s="11">
        <f>E514+F514</f>
        <v>16082.7</v>
      </c>
      <c r="E514" s="11">
        <f t="shared" ref="E514:O514" si="233">E515</f>
        <v>11216.6</v>
      </c>
      <c r="F514" s="11">
        <f t="shared" si="233"/>
        <v>4866.1000000000004</v>
      </c>
      <c r="G514" s="11">
        <f>H514+I514</f>
        <v>32160.6</v>
      </c>
      <c r="H514" s="11">
        <f t="shared" si="233"/>
        <v>22433.200000000001</v>
      </c>
      <c r="I514" s="11">
        <f t="shared" si="233"/>
        <v>9727.4</v>
      </c>
      <c r="J514" s="11">
        <f>K514+L514</f>
        <v>34610.6</v>
      </c>
      <c r="K514" s="11">
        <f t="shared" si="233"/>
        <v>24402.7</v>
      </c>
      <c r="L514" s="11">
        <f t="shared" si="233"/>
        <v>10207.9</v>
      </c>
      <c r="M514" s="11">
        <f>N514+O514</f>
        <v>34610.6</v>
      </c>
      <c r="N514" s="11">
        <f t="shared" si="233"/>
        <v>24402.7</v>
      </c>
      <c r="O514" s="11">
        <f t="shared" si="233"/>
        <v>10207.9</v>
      </c>
    </row>
    <row r="515" spans="1:15" ht="26.25" customHeight="1">
      <c r="A515" s="35"/>
      <c r="B515" s="36"/>
      <c r="C515" s="40" t="s">
        <v>26</v>
      </c>
      <c r="D515" s="11">
        <f>E515+F515</f>
        <v>16082.7</v>
      </c>
      <c r="E515" s="11">
        <v>11216.6</v>
      </c>
      <c r="F515" s="11">
        <v>4866.1000000000004</v>
      </c>
      <c r="G515" s="11">
        <f>H515+I515</f>
        <v>32160.6</v>
      </c>
      <c r="H515" s="11">
        <v>22433.200000000001</v>
      </c>
      <c r="I515" s="11">
        <v>9727.4</v>
      </c>
      <c r="J515" s="11">
        <f>K515+L515</f>
        <v>34610.6</v>
      </c>
      <c r="K515" s="11">
        <v>24402.7</v>
      </c>
      <c r="L515" s="11">
        <v>10207.9</v>
      </c>
      <c r="M515" s="11">
        <f>N515+O515</f>
        <v>34610.6</v>
      </c>
      <c r="N515" s="11">
        <v>24402.7</v>
      </c>
      <c r="O515" s="11">
        <v>10207.9</v>
      </c>
    </row>
    <row r="516" spans="1:15" ht="64.5" customHeight="1">
      <c r="A516" s="35"/>
      <c r="B516" s="6">
        <v>11002</v>
      </c>
      <c r="C516" s="38" t="s">
        <v>135</v>
      </c>
      <c r="D516" s="8">
        <f>E516+F516</f>
        <v>40750</v>
      </c>
      <c r="E516" s="8">
        <f t="shared" ref="E516:F516" si="234">E518</f>
        <v>32600</v>
      </c>
      <c r="F516" s="8">
        <f t="shared" si="234"/>
        <v>8150</v>
      </c>
      <c r="G516" s="8">
        <f>H516+I516</f>
        <v>83500</v>
      </c>
      <c r="H516" s="8">
        <f t="shared" ref="H516:I516" si="235">H518</f>
        <v>66800</v>
      </c>
      <c r="I516" s="8">
        <f t="shared" si="235"/>
        <v>16700</v>
      </c>
      <c r="J516" s="8">
        <f>K516+L516</f>
        <v>112250</v>
      </c>
      <c r="K516" s="8">
        <f t="shared" ref="K516:L516" si="236">K518</f>
        <v>89800</v>
      </c>
      <c r="L516" s="8">
        <f t="shared" si="236"/>
        <v>22450</v>
      </c>
      <c r="M516" s="8">
        <f>N516+O516</f>
        <v>137866.29999999999</v>
      </c>
      <c r="N516" s="8">
        <f t="shared" ref="N516:O516" si="237">N518</f>
        <v>110292.9</v>
      </c>
      <c r="O516" s="8">
        <f t="shared" si="237"/>
        <v>27573.4</v>
      </c>
    </row>
    <row r="517" spans="1:15" ht="26.25" customHeight="1">
      <c r="A517" s="35"/>
      <c r="B517" s="36"/>
      <c r="C517" s="40" t="s">
        <v>10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</row>
    <row r="518" spans="1:15" ht="39.75" customHeight="1">
      <c r="A518" s="35"/>
      <c r="B518" s="36"/>
      <c r="C518" s="41" t="s">
        <v>83</v>
      </c>
      <c r="D518" s="10">
        <f>E518+F518</f>
        <v>40750</v>
      </c>
      <c r="E518" s="10">
        <f t="shared" ref="E518:F518" si="238">E520</f>
        <v>32600</v>
      </c>
      <c r="F518" s="10">
        <f t="shared" si="238"/>
        <v>8150</v>
      </c>
      <c r="G518" s="10">
        <f>H518+I518</f>
        <v>83500</v>
      </c>
      <c r="H518" s="10">
        <f t="shared" ref="H518:I518" si="239">H520</f>
        <v>66800</v>
      </c>
      <c r="I518" s="10">
        <f t="shared" si="239"/>
        <v>16700</v>
      </c>
      <c r="J518" s="10">
        <f>K518+L518</f>
        <v>112250</v>
      </c>
      <c r="K518" s="10">
        <f t="shared" ref="K518:L518" si="240">K520</f>
        <v>89800</v>
      </c>
      <c r="L518" s="10">
        <f t="shared" si="240"/>
        <v>22450</v>
      </c>
      <c r="M518" s="10">
        <f>N518+O518</f>
        <v>137866.29999999999</v>
      </c>
      <c r="N518" s="10">
        <f t="shared" ref="N518:O518" si="241">N520</f>
        <v>110292.9</v>
      </c>
      <c r="O518" s="10">
        <f t="shared" si="241"/>
        <v>27573.4</v>
      </c>
    </row>
    <row r="519" spans="1:15" ht="34.5" customHeight="1">
      <c r="A519" s="35"/>
      <c r="B519" s="36"/>
      <c r="C519" s="40" t="s">
        <v>12</v>
      </c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</row>
    <row r="520" spans="1:15" ht="23.25" customHeight="1">
      <c r="A520" s="35"/>
      <c r="B520" s="36"/>
      <c r="C520" s="40" t="s">
        <v>13</v>
      </c>
      <c r="D520" s="11">
        <f>E520+F520</f>
        <v>40750</v>
      </c>
      <c r="E520" s="11">
        <f t="shared" ref="E520:O520" si="242">E521</f>
        <v>32600</v>
      </c>
      <c r="F520" s="11">
        <f t="shared" si="242"/>
        <v>8150</v>
      </c>
      <c r="G520" s="11">
        <f>H520+I520</f>
        <v>83500</v>
      </c>
      <c r="H520" s="11">
        <f t="shared" si="242"/>
        <v>66800</v>
      </c>
      <c r="I520" s="11">
        <f t="shared" si="242"/>
        <v>16700</v>
      </c>
      <c r="J520" s="11">
        <f>K520+L520</f>
        <v>112250</v>
      </c>
      <c r="K520" s="11">
        <f t="shared" si="242"/>
        <v>89800</v>
      </c>
      <c r="L520" s="11">
        <f t="shared" si="242"/>
        <v>22450</v>
      </c>
      <c r="M520" s="11">
        <f>N520+O520</f>
        <v>137866.29999999999</v>
      </c>
      <c r="N520" s="11">
        <f t="shared" si="242"/>
        <v>110292.9</v>
      </c>
      <c r="O520" s="11">
        <f t="shared" si="242"/>
        <v>27573.4</v>
      </c>
    </row>
    <row r="521" spans="1:15" ht="27" customHeight="1">
      <c r="A521" s="35"/>
      <c r="B521" s="36"/>
      <c r="C521" s="40" t="s">
        <v>26</v>
      </c>
      <c r="D521" s="11">
        <f>E521+F521</f>
        <v>40750</v>
      </c>
      <c r="E521" s="11">
        <v>32600</v>
      </c>
      <c r="F521" s="11">
        <v>8150</v>
      </c>
      <c r="G521" s="11">
        <f>H521+I521</f>
        <v>83500</v>
      </c>
      <c r="H521" s="11">
        <v>66800</v>
      </c>
      <c r="I521" s="11">
        <v>16700</v>
      </c>
      <c r="J521" s="11">
        <f>K521+L521</f>
        <v>112250</v>
      </c>
      <c r="K521" s="11">
        <v>89800</v>
      </c>
      <c r="L521" s="11">
        <v>22450</v>
      </c>
      <c r="M521" s="11">
        <f>N521+O521</f>
        <v>137866.29999999999</v>
      </c>
      <c r="N521" s="11">
        <v>110292.9</v>
      </c>
      <c r="O521" s="11">
        <v>27573.4</v>
      </c>
    </row>
    <row r="522" spans="1:15" ht="63.75" customHeight="1">
      <c r="A522" s="35"/>
      <c r="B522" s="6">
        <v>11003</v>
      </c>
      <c r="C522" s="38" t="s">
        <v>134</v>
      </c>
      <c r="D522" s="8">
        <f>E522+F522</f>
        <v>7298.3</v>
      </c>
      <c r="E522" s="8">
        <f t="shared" ref="E522:F522" si="243">E524</f>
        <v>7298.3</v>
      </c>
      <c r="F522" s="8">
        <f t="shared" si="243"/>
        <v>0</v>
      </c>
      <c r="G522" s="8">
        <f>H522+I522</f>
        <v>110485.1</v>
      </c>
      <c r="H522" s="8">
        <f t="shared" ref="H522:I522" si="244">H524</f>
        <v>110485.1</v>
      </c>
      <c r="I522" s="8">
        <f t="shared" si="244"/>
        <v>0</v>
      </c>
      <c r="J522" s="8">
        <f>K522+L522</f>
        <v>110485.1</v>
      </c>
      <c r="K522" s="8">
        <f t="shared" ref="K522:L522" si="245">K524</f>
        <v>110485.1</v>
      </c>
      <c r="L522" s="8">
        <f t="shared" si="245"/>
        <v>0</v>
      </c>
      <c r="M522" s="8">
        <f>N522+O522</f>
        <v>220970.2</v>
      </c>
      <c r="N522" s="8">
        <f t="shared" ref="N522:O522" si="246">N524</f>
        <v>220970.2</v>
      </c>
      <c r="O522" s="8">
        <f t="shared" si="246"/>
        <v>0</v>
      </c>
    </row>
    <row r="523" spans="1:15" ht="24" customHeight="1">
      <c r="A523" s="35"/>
      <c r="B523" s="36"/>
      <c r="C523" s="40" t="s">
        <v>10</v>
      </c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</row>
    <row r="524" spans="1:15" ht="42.75" customHeight="1">
      <c r="A524" s="35"/>
      <c r="B524" s="36"/>
      <c r="C524" s="41" t="s">
        <v>83</v>
      </c>
      <c r="D524" s="10">
        <f>E524+F524</f>
        <v>7298.3</v>
      </c>
      <c r="E524" s="10">
        <f t="shared" ref="E524:F524" si="247">E526</f>
        <v>7298.3</v>
      </c>
      <c r="F524" s="10">
        <f t="shared" si="247"/>
        <v>0</v>
      </c>
      <c r="G524" s="10">
        <f>H524+I524</f>
        <v>110485.1</v>
      </c>
      <c r="H524" s="10">
        <f t="shared" ref="H524:I524" si="248">H526</f>
        <v>110485.1</v>
      </c>
      <c r="I524" s="10">
        <f t="shared" si="248"/>
        <v>0</v>
      </c>
      <c r="J524" s="10">
        <f>K524+L524</f>
        <v>110485.1</v>
      </c>
      <c r="K524" s="10">
        <f t="shared" ref="K524:L524" si="249">K526</f>
        <v>110485.1</v>
      </c>
      <c r="L524" s="10">
        <f t="shared" si="249"/>
        <v>0</v>
      </c>
      <c r="M524" s="10">
        <f>N524+O524</f>
        <v>220970.2</v>
      </c>
      <c r="N524" s="10">
        <f t="shared" ref="N524:O524" si="250">N526</f>
        <v>220970.2</v>
      </c>
      <c r="O524" s="10">
        <f t="shared" si="250"/>
        <v>0</v>
      </c>
    </row>
    <row r="525" spans="1:15" ht="34.5" customHeight="1">
      <c r="A525" s="35"/>
      <c r="B525" s="36"/>
      <c r="C525" s="40" t="s">
        <v>12</v>
      </c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</row>
    <row r="526" spans="1:15" ht="26.25" customHeight="1">
      <c r="A526" s="35"/>
      <c r="B526" s="36"/>
      <c r="C526" s="40" t="s">
        <v>13</v>
      </c>
      <c r="D526" s="11">
        <f>E526+F526</f>
        <v>7298.3</v>
      </c>
      <c r="E526" s="11">
        <f t="shared" ref="E526:O526" si="251">E527</f>
        <v>7298.3</v>
      </c>
      <c r="F526" s="11">
        <f t="shared" si="251"/>
        <v>0</v>
      </c>
      <c r="G526" s="11">
        <f>H526+I526</f>
        <v>110485.1</v>
      </c>
      <c r="H526" s="11">
        <f t="shared" si="251"/>
        <v>110485.1</v>
      </c>
      <c r="I526" s="11">
        <f t="shared" si="251"/>
        <v>0</v>
      </c>
      <c r="J526" s="11">
        <f>K526+L526</f>
        <v>110485.1</v>
      </c>
      <c r="K526" s="11">
        <f t="shared" si="251"/>
        <v>110485.1</v>
      </c>
      <c r="L526" s="11">
        <f t="shared" si="251"/>
        <v>0</v>
      </c>
      <c r="M526" s="11">
        <f>N526+O526</f>
        <v>220970.2</v>
      </c>
      <c r="N526" s="11">
        <f t="shared" si="251"/>
        <v>220970.2</v>
      </c>
      <c r="O526" s="11">
        <f t="shared" si="251"/>
        <v>0</v>
      </c>
    </row>
    <row r="527" spans="1:15" ht="27.75" customHeight="1">
      <c r="A527" s="35"/>
      <c r="B527" s="36"/>
      <c r="C527" s="40" t="s">
        <v>26</v>
      </c>
      <c r="D527" s="11">
        <f>E527+F527</f>
        <v>7298.3</v>
      </c>
      <c r="E527" s="11">
        <v>7298.3</v>
      </c>
      <c r="F527" s="11"/>
      <c r="G527" s="11">
        <f>H527+I527</f>
        <v>110485.1</v>
      </c>
      <c r="H527" s="11">
        <v>110485.1</v>
      </c>
      <c r="I527" s="11"/>
      <c r="J527" s="11">
        <f>K527+L527</f>
        <v>110485.1</v>
      </c>
      <c r="K527" s="11">
        <v>110485.1</v>
      </c>
      <c r="L527" s="11"/>
      <c r="M527" s="11">
        <f>N527+O527</f>
        <v>220970.2</v>
      </c>
      <c r="N527" s="11">
        <v>220970.2</v>
      </c>
      <c r="O527" s="11"/>
    </row>
    <row r="528" spans="1:15" ht="70.5" customHeight="1">
      <c r="A528" s="35"/>
      <c r="B528" s="6">
        <v>11004</v>
      </c>
      <c r="C528" s="38" t="s">
        <v>133</v>
      </c>
      <c r="D528" s="8">
        <f>E528+F528</f>
        <v>59000</v>
      </c>
      <c r="E528" s="8">
        <f t="shared" ref="E528:F528" si="252">E530</f>
        <v>59000</v>
      </c>
      <c r="F528" s="8">
        <f t="shared" si="252"/>
        <v>0</v>
      </c>
      <c r="G528" s="8">
        <f>H528+I528</f>
        <v>197700</v>
      </c>
      <c r="H528" s="8">
        <f t="shared" ref="H528:I528" si="253">H530</f>
        <v>179500</v>
      </c>
      <c r="I528" s="8">
        <f t="shared" si="253"/>
        <v>18200</v>
      </c>
      <c r="J528" s="8">
        <f>K528+L528</f>
        <v>288700</v>
      </c>
      <c r="K528" s="8">
        <f t="shared" ref="K528:L528" si="254">K530</f>
        <v>252300</v>
      </c>
      <c r="L528" s="8">
        <f t="shared" si="254"/>
        <v>36400</v>
      </c>
      <c r="M528" s="8">
        <f>N528+O528</f>
        <v>639276.4</v>
      </c>
      <c r="N528" s="8">
        <f t="shared" ref="N528:O528" si="255">N530</f>
        <v>587396.4</v>
      </c>
      <c r="O528" s="8">
        <f t="shared" si="255"/>
        <v>51880</v>
      </c>
    </row>
    <row r="529" spans="1:15" ht="22.5" customHeight="1">
      <c r="A529" s="35"/>
      <c r="B529" s="36"/>
      <c r="C529" s="40" t="s">
        <v>10</v>
      </c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</row>
    <row r="530" spans="1:15" ht="32.25" customHeight="1">
      <c r="A530" s="35"/>
      <c r="B530" s="36"/>
      <c r="C530" s="41" t="s">
        <v>83</v>
      </c>
      <c r="D530" s="10">
        <f>E530+F530</f>
        <v>59000</v>
      </c>
      <c r="E530" s="10">
        <f t="shared" ref="E530:F530" si="256">E532</f>
        <v>59000</v>
      </c>
      <c r="F530" s="10">
        <f t="shared" si="256"/>
        <v>0</v>
      </c>
      <c r="G530" s="10">
        <f>H530+I530</f>
        <v>197700</v>
      </c>
      <c r="H530" s="10">
        <f t="shared" ref="H530:I530" si="257">H532</f>
        <v>179500</v>
      </c>
      <c r="I530" s="10">
        <f t="shared" si="257"/>
        <v>18200</v>
      </c>
      <c r="J530" s="10">
        <f>K530+L530</f>
        <v>288700</v>
      </c>
      <c r="K530" s="10">
        <f t="shared" ref="K530:L530" si="258">K532</f>
        <v>252300</v>
      </c>
      <c r="L530" s="10">
        <f t="shared" si="258"/>
        <v>36400</v>
      </c>
      <c r="M530" s="10">
        <f>N530+O530</f>
        <v>639276.4</v>
      </c>
      <c r="N530" s="10">
        <f t="shared" ref="N530:O530" si="259">N532</f>
        <v>587396.4</v>
      </c>
      <c r="O530" s="10">
        <f t="shared" si="259"/>
        <v>51880</v>
      </c>
    </row>
    <row r="531" spans="1:15" ht="36.75" customHeight="1">
      <c r="A531" s="35"/>
      <c r="B531" s="36"/>
      <c r="C531" s="40" t="s">
        <v>12</v>
      </c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</row>
    <row r="532" spans="1:15" ht="24" customHeight="1">
      <c r="A532" s="35"/>
      <c r="B532" s="36"/>
      <c r="C532" s="40" t="s">
        <v>13</v>
      </c>
      <c r="D532" s="11">
        <f>E532+F532</f>
        <v>59000</v>
      </c>
      <c r="E532" s="11">
        <f t="shared" ref="E532:O532" si="260">E533</f>
        <v>59000</v>
      </c>
      <c r="F532" s="11">
        <f t="shared" si="260"/>
        <v>0</v>
      </c>
      <c r="G532" s="11">
        <f>H532+I532</f>
        <v>197700</v>
      </c>
      <c r="H532" s="11">
        <f t="shared" si="260"/>
        <v>179500</v>
      </c>
      <c r="I532" s="11">
        <f t="shared" si="260"/>
        <v>18200</v>
      </c>
      <c r="J532" s="11">
        <f>K532+L532</f>
        <v>288700</v>
      </c>
      <c r="K532" s="11">
        <f t="shared" si="260"/>
        <v>252300</v>
      </c>
      <c r="L532" s="11">
        <f t="shared" si="260"/>
        <v>36400</v>
      </c>
      <c r="M532" s="11">
        <f>N532+O532</f>
        <v>639276.4</v>
      </c>
      <c r="N532" s="11">
        <f t="shared" si="260"/>
        <v>587396.4</v>
      </c>
      <c r="O532" s="11">
        <f t="shared" si="260"/>
        <v>51880</v>
      </c>
    </row>
    <row r="533" spans="1:15" ht="24" customHeight="1">
      <c r="A533" s="35"/>
      <c r="B533" s="36"/>
      <c r="C533" s="40" t="s">
        <v>26</v>
      </c>
      <c r="D533" s="11">
        <f>E533+F533</f>
        <v>59000</v>
      </c>
      <c r="E533" s="11">
        <v>59000</v>
      </c>
      <c r="F533" s="11"/>
      <c r="G533" s="11">
        <f>H533+I533</f>
        <v>197700</v>
      </c>
      <c r="H533" s="11">
        <v>179500</v>
      </c>
      <c r="I533" s="11">
        <v>18200</v>
      </c>
      <c r="J533" s="11">
        <f>K533+L533</f>
        <v>288700</v>
      </c>
      <c r="K533" s="11">
        <v>252300</v>
      </c>
      <c r="L533" s="11">
        <v>36400</v>
      </c>
      <c r="M533" s="11">
        <f>N533+O533</f>
        <v>639276.4</v>
      </c>
      <c r="N533" s="11">
        <v>587396.4</v>
      </c>
      <c r="O533" s="11">
        <v>51880</v>
      </c>
    </row>
    <row r="534" spans="1:15" ht="76.5" customHeight="1">
      <c r="A534" s="35"/>
      <c r="B534" s="6">
        <v>32001</v>
      </c>
      <c r="C534" s="38" t="s">
        <v>132</v>
      </c>
      <c r="D534" s="8">
        <f>E534+F534</f>
        <v>205881.8</v>
      </c>
      <c r="E534" s="8">
        <f>E538</f>
        <v>164704.5</v>
      </c>
      <c r="F534" s="8">
        <f>F538</f>
        <v>41177.300000000003</v>
      </c>
      <c r="G534" s="8">
        <f>H534+I534</f>
        <v>881863.20000000007</v>
      </c>
      <c r="H534" s="8">
        <f>H538</f>
        <v>705490.60000000009</v>
      </c>
      <c r="I534" s="8">
        <f>I538</f>
        <v>176372.6</v>
      </c>
      <c r="J534" s="8">
        <f>K534+L534</f>
        <v>2029947.5</v>
      </c>
      <c r="K534" s="8">
        <f>K538</f>
        <v>1658544.6</v>
      </c>
      <c r="L534" s="8">
        <f>L538</f>
        <v>371402.9</v>
      </c>
      <c r="M534" s="8">
        <f>N534+O534</f>
        <v>2029947.5</v>
      </c>
      <c r="N534" s="8">
        <f>N538</f>
        <v>1658544.6</v>
      </c>
      <c r="O534" s="8">
        <f>O538</f>
        <v>371402.9</v>
      </c>
    </row>
    <row r="535" spans="1:15">
      <c r="A535" s="35"/>
      <c r="B535" s="36"/>
      <c r="C535" s="40" t="s">
        <v>10</v>
      </c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</row>
    <row r="536" spans="1:15" ht="38.25" customHeight="1">
      <c r="A536" s="35"/>
      <c r="B536" s="36"/>
      <c r="C536" s="41" t="s">
        <v>83</v>
      </c>
      <c r="D536" s="10">
        <f>E536+F536</f>
        <v>205881.8</v>
      </c>
      <c r="E536" s="10">
        <f>E534</f>
        <v>164704.5</v>
      </c>
      <c r="F536" s="10">
        <f>F534</f>
        <v>41177.300000000003</v>
      </c>
      <c r="G536" s="10">
        <f>H536+I536</f>
        <v>881863.20000000007</v>
      </c>
      <c r="H536" s="10">
        <f>H534</f>
        <v>705490.60000000009</v>
      </c>
      <c r="I536" s="10">
        <f>I534</f>
        <v>176372.6</v>
      </c>
      <c r="J536" s="10">
        <f>K536+L536</f>
        <v>2029947.5</v>
      </c>
      <c r="K536" s="10">
        <f>K534</f>
        <v>1658544.6</v>
      </c>
      <c r="L536" s="10">
        <f>L534</f>
        <v>371402.9</v>
      </c>
      <c r="M536" s="10">
        <f>N536+O536</f>
        <v>2029947.5</v>
      </c>
      <c r="N536" s="10">
        <f>N534</f>
        <v>1658544.6</v>
      </c>
      <c r="O536" s="10">
        <f>O534</f>
        <v>371402.9</v>
      </c>
    </row>
    <row r="537" spans="1:15" ht="32.25" customHeight="1">
      <c r="A537" s="35"/>
      <c r="B537" s="36"/>
      <c r="C537" s="40" t="s">
        <v>12</v>
      </c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1:15" ht="24" customHeight="1">
      <c r="A538" s="35"/>
      <c r="B538" s="36"/>
      <c r="C538" s="40" t="s">
        <v>27</v>
      </c>
      <c r="D538" s="11">
        <f>E538+F538</f>
        <v>205881.8</v>
      </c>
      <c r="E538" s="11">
        <f>E539+E540</f>
        <v>164704.5</v>
      </c>
      <c r="F538" s="11">
        <f>F539+F540</f>
        <v>41177.300000000003</v>
      </c>
      <c r="G538" s="11">
        <f>H538+I538</f>
        <v>881863.20000000007</v>
      </c>
      <c r="H538" s="11">
        <f>H539+H540</f>
        <v>705490.60000000009</v>
      </c>
      <c r="I538" s="11">
        <f>I539+I540</f>
        <v>176372.6</v>
      </c>
      <c r="J538" s="11">
        <f>K538+L538</f>
        <v>2029947.5</v>
      </c>
      <c r="K538" s="11">
        <f>K539+K540</f>
        <v>1658544.6</v>
      </c>
      <c r="L538" s="11">
        <f>L539+L540</f>
        <v>371402.9</v>
      </c>
      <c r="M538" s="11">
        <f>N538+O538</f>
        <v>2029947.5</v>
      </c>
      <c r="N538" s="11">
        <f>N539+N540</f>
        <v>1658544.6</v>
      </c>
      <c r="O538" s="11">
        <f>O539+O540</f>
        <v>371402.9</v>
      </c>
    </row>
    <row r="539" spans="1:15" ht="22.5" customHeight="1">
      <c r="A539" s="35"/>
      <c r="B539" s="36"/>
      <c r="C539" s="42" t="s">
        <v>56</v>
      </c>
      <c r="D539" s="11">
        <f>E539+F539</f>
        <v>205881.8</v>
      </c>
      <c r="E539" s="11">
        <v>164704.5</v>
      </c>
      <c r="F539" s="11">
        <v>41177.300000000003</v>
      </c>
      <c r="G539" s="11">
        <f>H539+I539</f>
        <v>422048.30000000005</v>
      </c>
      <c r="H539" s="11">
        <v>337637.7</v>
      </c>
      <c r="I539" s="11">
        <v>84410.6</v>
      </c>
      <c r="J539" s="11">
        <f>K539+L539</f>
        <v>855342</v>
      </c>
      <c r="K539" s="11">
        <v>718859.3</v>
      </c>
      <c r="L539" s="11">
        <v>136482.70000000001</v>
      </c>
      <c r="M539" s="11">
        <f>N539+O539</f>
        <v>855342</v>
      </c>
      <c r="N539" s="11">
        <v>718859.3</v>
      </c>
      <c r="O539" s="11">
        <v>136482.70000000001</v>
      </c>
    </row>
    <row r="540" spans="1:15" ht="20.25" customHeight="1">
      <c r="A540" s="35"/>
      <c r="B540" s="36"/>
      <c r="C540" s="42" t="s">
        <v>28</v>
      </c>
      <c r="D540" s="43">
        <f>E540+F540</f>
        <v>0</v>
      </c>
      <c r="E540" s="11"/>
      <c r="F540" s="11"/>
      <c r="G540" s="43">
        <f>H540+I540</f>
        <v>459814.9</v>
      </c>
      <c r="H540" s="11">
        <v>367852.9</v>
      </c>
      <c r="I540" s="11">
        <v>91962</v>
      </c>
      <c r="J540" s="43">
        <f>K540+L540</f>
        <v>1174605.5</v>
      </c>
      <c r="K540" s="11">
        <v>939685.3</v>
      </c>
      <c r="L540" s="11">
        <v>234920.2</v>
      </c>
      <c r="M540" s="43">
        <f>N540+O540</f>
        <v>1174605.5</v>
      </c>
      <c r="N540" s="11">
        <v>939685.3</v>
      </c>
      <c r="O540" s="11">
        <v>234920.2</v>
      </c>
    </row>
    <row r="541" spans="1:15" ht="67.5" customHeight="1">
      <c r="A541" s="35"/>
      <c r="B541" s="6">
        <v>32002</v>
      </c>
      <c r="C541" s="38" t="s">
        <v>131</v>
      </c>
      <c r="D541" s="8">
        <f>E541+F541</f>
        <v>457000</v>
      </c>
      <c r="E541" s="8">
        <f>E545</f>
        <v>365600</v>
      </c>
      <c r="F541" s="8">
        <f>F545</f>
        <v>91400</v>
      </c>
      <c r="G541" s="8">
        <f>H541+I541</f>
        <v>900693.7</v>
      </c>
      <c r="H541" s="8">
        <f>H545</f>
        <v>720555</v>
      </c>
      <c r="I541" s="8">
        <f>I545</f>
        <v>180138.7</v>
      </c>
      <c r="J541" s="8">
        <f>K541+L541</f>
        <v>900693.7</v>
      </c>
      <c r="K541" s="8">
        <f>K545</f>
        <v>720555</v>
      </c>
      <c r="L541" s="8">
        <f>L545</f>
        <v>180138.7</v>
      </c>
      <c r="M541" s="8">
        <f>N541+O541</f>
        <v>900693.7</v>
      </c>
      <c r="N541" s="8">
        <f>N545</f>
        <v>720555</v>
      </c>
      <c r="O541" s="8">
        <f>O545</f>
        <v>180138.7</v>
      </c>
    </row>
    <row r="542" spans="1:15" ht="22.5" customHeight="1">
      <c r="A542" s="35"/>
      <c r="B542" s="36"/>
      <c r="C542" s="40" t="s">
        <v>10</v>
      </c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</row>
    <row r="543" spans="1:15" ht="33.75" customHeight="1">
      <c r="A543" s="35"/>
      <c r="B543" s="36"/>
      <c r="C543" s="41" t="s">
        <v>83</v>
      </c>
      <c r="D543" s="10">
        <f>E543+F543</f>
        <v>457000</v>
      </c>
      <c r="E543" s="10">
        <f>E541</f>
        <v>365600</v>
      </c>
      <c r="F543" s="10">
        <f>F541</f>
        <v>91400</v>
      </c>
      <c r="G543" s="10">
        <f>H543+I543</f>
        <v>900693.7</v>
      </c>
      <c r="H543" s="10">
        <f>H541</f>
        <v>720555</v>
      </c>
      <c r="I543" s="10">
        <f>I541</f>
        <v>180138.7</v>
      </c>
      <c r="J543" s="10">
        <f>K543+L543</f>
        <v>900693.7</v>
      </c>
      <c r="K543" s="10">
        <f>K541</f>
        <v>720555</v>
      </c>
      <c r="L543" s="10">
        <f>L541</f>
        <v>180138.7</v>
      </c>
      <c r="M543" s="10">
        <f>N543+O543</f>
        <v>900693.7</v>
      </c>
      <c r="N543" s="10">
        <f>N541</f>
        <v>720555</v>
      </c>
      <c r="O543" s="10">
        <f>O541</f>
        <v>180138.7</v>
      </c>
    </row>
    <row r="544" spans="1:15" ht="35.25" customHeight="1">
      <c r="A544" s="35"/>
      <c r="B544" s="36"/>
      <c r="C544" s="40" t="s">
        <v>12</v>
      </c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</row>
    <row r="545" spans="1:15" ht="22.5" customHeight="1">
      <c r="A545" s="35"/>
      <c r="B545" s="36"/>
      <c r="C545" s="40" t="s">
        <v>27</v>
      </c>
      <c r="D545" s="11">
        <f>E545+F545</f>
        <v>457000</v>
      </c>
      <c r="E545" s="11">
        <f>E546+E547</f>
        <v>365600</v>
      </c>
      <c r="F545" s="11">
        <f>F546+F547</f>
        <v>91400</v>
      </c>
      <c r="G545" s="11">
        <f>H545+I545</f>
        <v>900693.7</v>
      </c>
      <c r="H545" s="11">
        <f>H546+H547</f>
        <v>720555</v>
      </c>
      <c r="I545" s="11">
        <f>I546+I547</f>
        <v>180138.7</v>
      </c>
      <c r="J545" s="11">
        <f>K545+L545</f>
        <v>900693.7</v>
      </c>
      <c r="K545" s="11">
        <f>K546+K547</f>
        <v>720555</v>
      </c>
      <c r="L545" s="11">
        <f>L546+L547</f>
        <v>180138.7</v>
      </c>
      <c r="M545" s="11">
        <f>N545+O545</f>
        <v>900693.7</v>
      </c>
      <c r="N545" s="11">
        <f>N546+N547</f>
        <v>720555</v>
      </c>
      <c r="O545" s="11">
        <f>O546+O547</f>
        <v>180138.7</v>
      </c>
    </row>
    <row r="546" spans="1:15" ht="19.5" customHeight="1">
      <c r="A546" s="35"/>
      <c r="B546" s="36"/>
      <c r="C546" s="42" t="s">
        <v>56</v>
      </c>
      <c r="D546" s="11">
        <f>E546+F546</f>
        <v>171000</v>
      </c>
      <c r="E546" s="11">
        <v>136800</v>
      </c>
      <c r="F546" s="11">
        <v>34200</v>
      </c>
      <c r="G546" s="11">
        <f>H546+I546</f>
        <v>516397.7</v>
      </c>
      <c r="H546" s="11">
        <v>413118.2</v>
      </c>
      <c r="I546" s="11">
        <v>103279.5</v>
      </c>
      <c r="J546" s="11">
        <f>K546+L546</f>
        <v>516397.7</v>
      </c>
      <c r="K546" s="11">
        <v>413118.2</v>
      </c>
      <c r="L546" s="11">
        <v>103279.5</v>
      </c>
      <c r="M546" s="11">
        <f>N546+O546</f>
        <v>516397.7</v>
      </c>
      <c r="N546" s="11">
        <v>413118.2</v>
      </c>
      <c r="O546" s="11">
        <v>103279.5</v>
      </c>
    </row>
    <row r="547" spans="1:15" ht="24" customHeight="1">
      <c r="A547" s="35"/>
      <c r="B547" s="36"/>
      <c r="C547" s="42" t="s">
        <v>28</v>
      </c>
      <c r="D547" s="11">
        <f>E547+F547</f>
        <v>286000</v>
      </c>
      <c r="E547" s="11">
        <v>228800</v>
      </c>
      <c r="F547" s="11">
        <v>57200</v>
      </c>
      <c r="G547" s="11">
        <f>H547+I547</f>
        <v>384296</v>
      </c>
      <c r="H547" s="11">
        <v>307436.79999999999</v>
      </c>
      <c r="I547" s="11">
        <v>76859.199999999997</v>
      </c>
      <c r="J547" s="11">
        <f>K547+L547</f>
        <v>384296</v>
      </c>
      <c r="K547" s="11">
        <v>307436.79999999999</v>
      </c>
      <c r="L547" s="11">
        <v>76859.199999999997</v>
      </c>
      <c r="M547" s="11">
        <f>N547+O547</f>
        <v>384296</v>
      </c>
      <c r="N547" s="11">
        <v>307436.79999999999</v>
      </c>
      <c r="O547" s="11">
        <v>76859.199999999997</v>
      </c>
    </row>
    <row r="548" spans="1:15" ht="65.25" customHeight="1">
      <c r="A548" s="35"/>
      <c r="B548" s="6">
        <v>32003</v>
      </c>
      <c r="C548" s="38" t="s">
        <v>130</v>
      </c>
      <c r="D548" s="8">
        <f>E548+F548</f>
        <v>562416.80000000005</v>
      </c>
      <c r="E548" s="8">
        <f>E552</f>
        <v>513788.3</v>
      </c>
      <c r="F548" s="8">
        <f>F552</f>
        <v>48628.5</v>
      </c>
      <c r="G548" s="8">
        <f>H548+I548</f>
        <v>1137880.8</v>
      </c>
      <c r="H548" s="8">
        <f>H552</f>
        <v>953849</v>
      </c>
      <c r="I548" s="8">
        <f>I552</f>
        <v>184031.8</v>
      </c>
      <c r="J548" s="8">
        <f>K548+L548</f>
        <v>1362827.7</v>
      </c>
      <c r="K548" s="8">
        <f>K552</f>
        <v>1125867.2</v>
      </c>
      <c r="L548" s="8">
        <f>L552</f>
        <v>236960.5</v>
      </c>
      <c r="M548" s="8">
        <f>N548+O548</f>
        <v>1850925.5</v>
      </c>
      <c r="N548" s="8">
        <f>N552</f>
        <v>1577114.6</v>
      </c>
      <c r="O548" s="8">
        <f>O552</f>
        <v>273810.90000000002</v>
      </c>
    </row>
    <row r="549" spans="1:15" ht="22.5" customHeight="1">
      <c r="A549" s="35"/>
      <c r="B549" s="36"/>
      <c r="C549" s="40" t="s">
        <v>10</v>
      </c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</row>
    <row r="550" spans="1:15" ht="36.75" customHeight="1">
      <c r="A550" s="35"/>
      <c r="B550" s="36"/>
      <c r="C550" s="41" t="s">
        <v>83</v>
      </c>
      <c r="D550" s="10">
        <f>E550+F550</f>
        <v>562416.80000000005</v>
      </c>
      <c r="E550" s="10">
        <f>E548</f>
        <v>513788.3</v>
      </c>
      <c r="F550" s="10">
        <f>F548</f>
        <v>48628.5</v>
      </c>
      <c r="G550" s="10">
        <f>H550+I550</f>
        <v>1137880.8</v>
      </c>
      <c r="H550" s="10">
        <f>H548</f>
        <v>953849</v>
      </c>
      <c r="I550" s="10">
        <f>I548</f>
        <v>184031.8</v>
      </c>
      <c r="J550" s="10">
        <f>K550+L550</f>
        <v>1362827.7</v>
      </c>
      <c r="K550" s="10">
        <f>K548</f>
        <v>1125867.2</v>
      </c>
      <c r="L550" s="10">
        <f>L548</f>
        <v>236960.5</v>
      </c>
      <c r="M550" s="10">
        <f>N550+O550</f>
        <v>1850925.5</v>
      </c>
      <c r="N550" s="10">
        <f>N548</f>
        <v>1577114.6</v>
      </c>
      <c r="O550" s="10">
        <f>O548</f>
        <v>273810.90000000002</v>
      </c>
    </row>
    <row r="551" spans="1:15" ht="39" customHeight="1">
      <c r="A551" s="35"/>
      <c r="B551" s="36"/>
      <c r="C551" s="40" t="s">
        <v>12</v>
      </c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</row>
    <row r="552" spans="1:15">
      <c r="A552" s="35"/>
      <c r="B552" s="36"/>
      <c r="C552" s="40" t="s">
        <v>27</v>
      </c>
      <c r="D552" s="11">
        <f>E552+F552</f>
        <v>562416.80000000005</v>
      </c>
      <c r="E552" s="11">
        <f>E553+E554</f>
        <v>513788.3</v>
      </c>
      <c r="F552" s="11">
        <f>F553+F554</f>
        <v>48628.5</v>
      </c>
      <c r="G552" s="11">
        <f>H552+I552</f>
        <v>1137880.8</v>
      </c>
      <c r="H552" s="11">
        <f>H553+H554</f>
        <v>953849</v>
      </c>
      <c r="I552" s="11">
        <f>I553+I554</f>
        <v>184031.8</v>
      </c>
      <c r="J552" s="11">
        <f>K552+L552</f>
        <v>1362827.7</v>
      </c>
      <c r="K552" s="11">
        <f>K553+K554</f>
        <v>1125867.2</v>
      </c>
      <c r="L552" s="11">
        <f>L553+L554</f>
        <v>236960.5</v>
      </c>
      <c r="M552" s="11">
        <f>N552+O552</f>
        <v>1850925.5</v>
      </c>
      <c r="N552" s="11">
        <f>N553+N554</f>
        <v>1577114.6</v>
      </c>
      <c r="O552" s="11">
        <f>O553+O554</f>
        <v>273810.90000000002</v>
      </c>
    </row>
    <row r="553" spans="1:15" ht="22.5" customHeight="1">
      <c r="A553" s="35"/>
      <c r="B553" s="36"/>
      <c r="C553" s="42" t="s">
        <v>56</v>
      </c>
      <c r="D553" s="11">
        <f>E553+F553</f>
        <v>206671</v>
      </c>
      <c r="E553" s="11">
        <v>158042.5</v>
      </c>
      <c r="F553" s="11">
        <v>48628.5</v>
      </c>
      <c r="G553" s="11">
        <f>H553+I553</f>
        <v>782135</v>
      </c>
      <c r="H553" s="11">
        <v>598103.19999999995</v>
      </c>
      <c r="I553" s="11">
        <v>184031.8</v>
      </c>
      <c r="J553" s="11">
        <f>K553+L553</f>
        <v>1007081.9</v>
      </c>
      <c r="K553" s="11">
        <v>770121.4</v>
      </c>
      <c r="L553" s="11">
        <v>236960.5</v>
      </c>
      <c r="M553" s="11">
        <f>N553+O553</f>
        <v>1375179.7000000002</v>
      </c>
      <c r="N553" s="11">
        <v>1101368.8</v>
      </c>
      <c r="O553" s="11">
        <v>273810.90000000002</v>
      </c>
    </row>
    <row r="554" spans="1:15" ht="22.5" customHeight="1">
      <c r="A554" s="35"/>
      <c r="B554" s="36"/>
      <c r="C554" s="42" t="s">
        <v>28</v>
      </c>
      <c r="D554" s="11">
        <f>E554+F554</f>
        <v>355745.8</v>
      </c>
      <c r="E554" s="11">
        <v>355745.8</v>
      </c>
      <c r="F554" s="11">
        <v>0</v>
      </c>
      <c r="G554" s="11">
        <f>H554+I554</f>
        <v>355745.8</v>
      </c>
      <c r="H554" s="11">
        <v>355745.8</v>
      </c>
      <c r="I554" s="11"/>
      <c r="J554" s="11">
        <f>K554+L554</f>
        <v>355745.8</v>
      </c>
      <c r="K554" s="11">
        <v>355745.8</v>
      </c>
      <c r="L554" s="11"/>
      <c r="M554" s="11">
        <f>N554+O554</f>
        <v>475745.8</v>
      </c>
      <c r="N554" s="11">
        <v>475745.8</v>
      </c>
      <c r="O554" s="11"/>
    </row>
    <row r="555" spans="1:15" ht="101.25" customHeight="1">
      <c r="A555" s="35"/>
      <c r="B555" s="6">
        <v>32004</v>
      </c>
      <c r="C555" s="38" t="s">
        <v>129</v>
      </c>
      <c r="D555" s="8">
        <f>E555+F555</f>
        <v>342000</v>
      </c>
      <c r="E555" s="8">
        <f>E559</f>
        <v>285000</v>
      </c>
      <c r="F555" s="8">
        <f>F559</f>
        <v>57000</v>
      </c>
      <c r="G555" s="8">
        <f>H555+I555</f>
        <v>1368000</v>
      </c>
      <c r="H555" s="8">
        <f>H559</f>
        <v>1140000</v>
      </c>
      <c r="I555" s="8">
        <f>I559</f>
        <v>228000</v>
      </c>
      <c r="J555" s="8">
        <f>K555+L555</f>
        <v>2711831.6</v>
      </c>
      <c r="K555" s="8">
        <f>K559</f>
        <v>2322596</v>
      </c>
      <c r="L555" s="8">
        <f>L559</f>
        <v>389235.6</v>
      </c>
      <c r="M555" s="8">
        <f>N555+O555</f>
        <v>3395831.6</v>
      </c>
      <c r="N555" s="8">
        <f>N559</f>
        <v>2892596</v>
      </c>
      <c r="O555" s="8">
        <f>O559</f>
        <v>503235.6</v>
      </c>
    </row>
    <row r="556" spans="1:15" ht="24.75" customHeight="1">
      <c r="A556" s="35"/>
      <c r="B556" s="36"/>
      <c r="C556" s="40" t="s">
        <v>10</v>
      </c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</row>
    <row r="557" spans="1:15" ht="35.25" customHeight="1">
      <c r="A557" s="35"/>
      <c r="B557" s="36"/>
      <c r="C557" s="41" t="s">
        <v>83</v>
      </c>
      <c r="D557" s="10">
        <f>E557+F557</f>
        <v>342000</v>
      </c>
      <c r="E557" s="10">
        <f>E555</f>
        <v>285000</v>
      </c>
      <c r="F557" s="10">
        <f>F555</f>
        <v>57000</v>
      </c>
      <c r="G557" s="10">
        <f>H557+I557</f>
        <v>1368000</v>
      </c>
      <c r="H557" s="10">
        <f>H555</f>
        <v>1140000</v>
      </c>
      <c r="I557" s="10">
        <f>I555</f>
        <v>228000</v>
      </c>
      <c r="J557" s="10">
        <f>K557+L557</f>
        <v>2711831.6</v>
      </c>
      <c r="K557" s="10">
        <f>K555</f>
        <v>2322596</v>
      </c>
      <c r="L557" s="10">
        <f>L555</f>
        <v>389235.6</v>
      </c>
      <c r="M557" s="10">
        <f>N557+O557</f>
        <v>3395831.6</v>
      </c>
      <c r="N557" s="10">
        <f>N555</f>
        <v>2892596</v>
      </c>
      <c r="O557" s="10">
        <f>O555</f>
        <v>503235.6</v>
      </c>
    </row>
    <row r="558" spans="1:15" ht="37.5" customHeight="1">
      <c r="A558" s="35"/>
      <c r="B558" s="36"/>
      <c r="C558" s="40" t="s">
        <v>12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</row>
    <row r="559" spans="1:15" ht="23.25" customHeight="1">
      <c r="A559" s="35"/>
      <c r="B559" s="36"/>
      <c r="C559" s="40" t="s">
        <v>27</v>
      </c>
      <c r="D559" s="11">
        <f>E559+F559</f>
        <v>342000</v>
      </c>
      <c r="E559" s="11">
        <f>E560+E561</f>
        <v>285000</v>
      </c>
      <c r="F559" s="11">
        <f>F560+F561</f>
        <v>57000</v>
      </c>
      <c r="G559" s="11">
        <f>H559+I559</f>
        <v>1368000</v>
      </c>
      <c r="H559" s="11">
        <f>H560+H561</f>
        <v>1140000</v>
      </c>
      <c r="I559" s="11">
        <f>I560+I561</f>
        <v>228000</v>
      </c>
      <c r="J559" s="11">
        <f>K559+L559</f>
        <v>2711831.6</v>
      </c>
      <c r="K559" s="11">
        <f>K560+K561</f>
        <v>2322596</v>
      </c>
      <c r="L559" s="11">
        <f>L560+L561</f>
        <v>389235.6</v>
      </c>
      <c r="M559" s="11">
        <f>N559+O559</f>
        <v>3395831.6</v>
      </c>
      <c r="N559" s="11">
        <f>N560+N561</f>
        <v>2892596</v>
      </c>
      <c r="O559" s="11">
        <f>O560+O561</f>
        <v>503235.6</v>
      </c>
    </row>
    <row r="560" spans="1:15" ht="21.75" customHeight="1">
      <c r="A560" s="35"/>
      <c r="B560" s="36"/>
      <c r="C560" s="42" t="s">
        <v>56</v>
      </c>
      <c r="D560" s="11">
        <f>E560+F560</f>
        <v>102600</v>
      </c>
      <c r="E560" s="11">
        <v>85500</v>
      </c>
      <c r="F560" s="11">
        <v>17100</v>
      </c>
      <c r="G560" s="11">
        <f>H560+I560</f>
        <v>547200</v>
      </c>
      <c r="H560" s="11">
        <v>456000</v>
      </c>
      <c r="I560" s="11">
        <v>91200</v>
      </c>
      <c r="J560" s="11">
        <f>K560+L560</f>
        <v>1051524.1000000001</v>
      </c>
      <c r="K560" s="11">
        <v>920039.8</v>
      </c>
      <c r="L560" s="11">
        <v>131484.29999999999</v>
      </c>
      <c r="M560" s="11">
        <f>N560+O560</f>
        <v>1667124.1</v>
      </c>
      <c r="N560" s="11">
        <v>1433039.8</v>
      </c>
      <c r="O560" s="11">
        <v>234084.3</v>
      </c>
    </row>
    <row r="561" spans="1:15" ht="25.5" customHeight="1">
      <c r="A561" s="35"/>
      <c r="B561" s="36"/>
      <c r="C561" s="42" t="s">
        <v>28</v>
      </c>
      <c r="D561" s="11">
        <f>E561+F561</f>
        <v>239400</v>
      </c>
      <c r="E561" s="11">
        <v>199500</v>
      </c>
      <c r="F561" s="11">
        <v>39900</v>
      </c>
      <c r="G561" s="11">
        <f>H561+I561</f>
        <v>820800</v>
      </c>
      <c r="H561" s="11">
        <v>684000</v>
      </c>
      <c r="I561" s="11">
        <v>136800</v>
      </c>
      <c r="J561" s="11">
        <f>K561+L561</f>
        <v>1660307.5</v>
      </c>
      <c r="K561" s="11">
        <v>1402556.2</v>
      </c>
      <c r="L561" s="11">
        <v>257751.3</v>
      </c>
      <c r="M561" s="11">
        <f>N561+O561</f>
        <v>1728707.5</v>
      </c>
      <c r="N561" s="11">
        <v>1459556.2</v>
      </c>
      <c r="O561" s="11">
        <v>269151.3</v>
      </c>
    </row>
    <row r="562" spans="1:15" s="4" customFormat="1" ht="54" customHeight="1">
      <c r="A562" s="32"/>
      <c r="B562" s="33"/>
      <c r="C562" s="38" t="s">
        <v>89</v>
      </c>
      <c r="D562" s="8">
        <f t="shared" ref="D562" si="261">E562+F562</f>
        <v>144843.20000000001</v>
      </c>
      <c r="E562" s="8">
        <f>E563</f>
        <v>115874.5</v>
      </c>
      <c r="F562" s="8">
        <f>F563</f>
        <v>28968.699999999997</v>
      </c>
      <c r="G562" s="8">
        <f t="shared" ref="G562:G563" si="262">H562+I562</f>
        <v>931811.9</v>
      </c>
      <c r="H562" s="8">
        <f>H563</f>
        <v>733708.80000000005</v>
      </c>
      <c r="I562" s="8">
        <f>I563</f>
        <v>198103.1</v>
      </c>
      <c r="J562" s="8">
        <f t="shared" ref="J562:J563" si="263">K562+L562</f>
        <v>2867273</v>
      </c>
      <c r="K562" s="8">
        <f>K563</f>
        <v>2258596.4</v>
      </c>
      <c r="L562" s="8">
        <f>L563</f>
        <v>608676.6</v>
      </c>
      <c r="M562" s="8">
        <f t="shared" ref="M562:M563" si="264">N562+O562</f>
        <v>3780514.5999999996</v>
      </c>
      <c r="N562" s="8">
        <f>N563</f>
        <v>2965708.4</v>
      </c>
      <c r="O562" s="8">
        <f>O563</f>
        <v>814806.2</v>
      </c>
    </row>
    <row r="563" spans="1:15" ht="18.75" customHeight="1">
      <c r="A563" s="6">
        <v>1192</v>
      </c>
      <c r="B563" s="33"/>
      <c r="C563" s="39" t="s">
        <v>90</v>
      </c>
      <c r="D563" s="8">
        <f>D565+D591</f>
        <v>144843.19999999998</v>
      </c>
      <c r="E563" s="8">
        <f>E565+E591</f>
        <v>115874.5</v>
      </c>
      <c r="F563" s="8">
        <f>F565+F591</f>
        <v>28968.699999999997</v>
      </c>
      <c r="G563" s="8">
        <f t="shared" si="262"/>
        <v>931811.9</v>
      </c>
      <c r="H563" s="8">
        <f>H565+H591</f>
        <v>733708.80000000005</v>
      </c>
      <c r="I563" s="8">
        <f>I565+I591</f>
        <v>198103.1</v>
      </c>
      <c r="J563" s="8">
        <f t="shared" si="263"/>
        <v>2867273</v>
      </c>
      <c r="K563" s="8">
        <f>K565+K591</f>
        <v>2258596.4</v>
      </c>
      <c r="L563" s="8">
        <f>L565+L591</f>
        <v>608676.6</v>
      </c>
      <c r="M563" s="8">
        <f t="shared" si="264"/>
        <v>3780514.5999999996</v>
      </c>
      <c r="N563" s="8">
        <f>N565+N591</f>
        <v>2965708.4</v>
      </c>
      <c r="O563" s="8">
        <f>O565+O591</f>
        <v>814806.2</v>
      </c>
    </row>
    <row r="564" spans="1:15">
      <c r="A564" s="35"/>
      <c r="B564" s="36"/>
      <c r="C564" s="40" t="s">
        <v>9</v>
      </c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</row>
    <row r="565" spans="1:15" ht="40.5" customHeight="1">
      <c r="A565" s="35"/>
      <c r="B565" s="6">
        <v>11011</v>
      </c>
      <c r="C565" s="39" t="s">
        <v>91</v>
      </c>
      <c r="D565" s="8">
        <f>E565+F565</f>
        <v>57707.799999999996</v>
      </c>
      <c r="E565" s="8">
        <f>E569</f>
        <v>46166.2</v>
      </c>
      <c r="F565" s="8">
        <f>F569</f>
        <v>11541.599999999999</v>
      </c>
      <c r="G565" s="8">
        <f>H565+I565</f>
        <v>253205.80000000002</v>
      </c>
      <c r="H565" s="8">
        <f>H569</f>
        <v>202343.7</v>
      </c>
      <c r="I565" s="8">
        <f>I569</f>
        <v>50862.1</v>
      </c>
      <c r="J565" s="8">
        <f>K565+L565</f>
        <v>520653.5</v>
      </c>
      <c r="K565" s="8">
        <f>K569</f>
        <v>415860.10000000003</v>
      </c>
      <c r="L565" s="8">
        <f>L569</f>
        <v>104793.4</v>
      </c>
      <c r="M565" s="8">
        <f>N565+O565</f>
        <v>683607.4</v>
      </c>
      <c r="N565" s="8">
        <f>N569</f>
        <v>545781.4</v>
      </c>
      <c r="O565" s="8">
        <f>O569</f>
        <v>137826</v>
      </c>
    </row>
    <row r="566" spans="1:15" ht="21.75" customHeight="1">
      <c r="A566" s="35"/>
      <c r="B566" s="36"/>
      <c r="C566" s="40" t="s">
        <v>10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</row>
    <row r="567" spans="1:15">
      <c r="A567" s="35"/>
      <c r="B567" s="36"/>
      <c r="C567" s="41" t="s">
        <v>92</v>
      </c>
      <c r="D567" s="10">
        <f>E567+F567</f>
        <v>57707.799999999996</v>
      </c>
      <c r="E567" s="10">
        <f>E565</f>
        <v>46166.2</v>
      </c>
      <c r="F567" s="10">
        <f>F565</f>
        <v>11541.599999999999</v>
      </c>
      <c r="G567" s="10">
        <f>H567+I567</f>
        <v>253205.80000000002</v>
      </c>
      <c r="H567" s="10">
        <f>H565</f>
        <v>202343.7</v>
      </c>
      <c r="I567" s="10">
        <f>I565</f>
        <v>50862.1</v>
      </c>
      <c r="J567" s="10">
        <f>K567+L567</f>
        <v>520653.5</v>
      </c>
      <c r="K567" s="10">
        <f>K565</f>
        <v>415860.10000000003</v>
      </c>
      <c r="L567" s="10">
        <f>L565</f>
        <v>104793.4</v>
      </c>
      <c r="M567" s="10">
        <f>N567+O567</f>
        <v>683607.4</v>
      </c>
      <c r="N567" s="10">
        <f>N565</f>
        <v>545781.4</v>
      </c>
      <c r="O567" s="10">
        <f>O565</f>
        <v>137826</v>
      </c>
    </row>
    <row r="568" spans="1:15" ht="37.5" customHeight="1">
      <c r="A568" s="35"/>
      <c r="B568" s="36"/>
      <c r="C568" s="40" t="s">
        <v>12</v>
      </c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</row>
    <row r="569" spans="1:15">
      <c r="A569" s="35"/>
      <c r="B569" s="36"/>
      <c r="C569" s="40" t="s">
        <v>13</v>
      </c>
      <c r="D569" s="11">
        <f t="shared" ref="D569:D591" si="265">E569+F569</f>
        <v>57707.799999999996</v>
      </c>
      <c r="E569" s="11">
        <f>SUM(E570:E590)</f>
        <v>46166.2</v>
      </c>
      <c r="F569" s="11">
        <f>SUM(F570:F590)</f>
        <v>11541.599999999999</v>
      </c>
      <c r="G569" s="11">
        <f t="shared" ref="G569:G591" si="266">H569+I569</f>
        <v>253205.80000000002</v>
      </c>
      <c r="H569" s="11">
        <f>SUM(H570:H590)</f>
        <v>202343.7</v>
      </c>
      <c r="I569" s="11">
        <f>SUM(I570:I590)</f>
        <v>50862.1</v>
      </c>
      <c r="J569" s="11">
        <f t="shared" ref="J569:J591" si="267">K569+L569</f>
        <v>520653.5</v>
      </c>
      <c r="K569" s="11">
        <f>SUM(K570:K590)</f>
        <v>415860.10000000003</v>
      </c>
      <c r="L569" s="11">
        <f>SUM(L570:L590)</f>
        <v>104793.4</v>
      </c>
      <c r="M569" s="11">
        <f t="shared" ref="M569:M591" si="268">N569+O569</f>
        <v>683607.4</v>
      </c>
      <c r="N569" s="11">
        <f>SUM(N570:N590)</f>
        <v>545781.4</v>
      </c>
      <c r="O569" s="11">
        <f>SUM(O570:O590)</f>
        <v>137826</v>
      </c>
    </row>
    <row r="570" spans="1:15" ht="21.75" customHeight="1">
      <c r="A570" s="35"/>
      <c r="B570" s="36"/>
      <c r="C570" s="42" t="s">
        <v>14</v>
      </c>
      <c r="D570" s="11">
        <f t="shared" si="265"/>
        <v>30224</v>
      </c>
      <c r="E570" s="13">
        <v>24179.200000000001</v>
      </c>
      <c r="F570" s="13">
        <v>6044.8</v>
      </c>
      <c r="G570" s="11">
        <f t="shared" si="266"/>
        <v>60448</v>
      </c>
      <c r="H570" s="11">
        <v>48358.400000000001</v>
      </c>
      <c r="I570" s="11">
        <v>12089.6</v>
      </c>
      <c r="J570" s="11">
        <f t="shared" si="267"/>
        <v>90672</v>
      </c>
      <c r="K570" s="11">
        <v>72537.600000000006</v>
      </c>
      <c r="L570" s="11">
        <v>18134.400000000001</v>
      </c>
      <c r="M570" s="11">
        <f t="shared" si="268"/>
        <v>120895.8</v>
      </c>
      <c r="N570" s="11">
        <v>96716.5</v>
      </c>
      <c r="O570" s="11">
        <v>24179.300000000003</v>
      </c>
    </row>
    <row r="571" spans="1:15" ht="21.75" customHeight="1">
      <c r="A571" s="35"/>
      <c r="B571" s="36"/>
      <c r="C571" s="42" t="s">
        <v>33</v>
      </c>
      <c r="D571" s="11">
        <f t="shared" si="265"/>
        <v>1267</v>
      </c>
      <c r="E571" s="13">
        <v>1013.6</v>
      </c>
      <c r="F571" s="13">
        <v>253.4</v>
      </c>
      <c r="G571" s="11">
        <f t="shared" si="266"/>
        <v>2534</v>
      </c>
      <c r="H571" s="11">
        <v>2027.2</v>
      </c>
      <c r="I571" s="11">
        <v>506.8</v>
      </c>
      <c r="J571" s="11">
        <f t="shared" si="267"/>
        <v>3801</v>
      </c>
      <c r="K571" s="11">
        <v>3040.8</v>
      </c>
      <c r="L571" s="11">
        <v>760.2</v>
      </c>
      <c r="M571" s="11">
        <f t="shared" si="268"/>
        <v>5068</v>
      </c>
      <c r="N571" s="11">
        <v>4054.4</v>
      </c>
      <c r="O571" s="11">
        <v>1013.6</v>
      </c>
    </row>
    <row r="572" spans="1:15" ht="19.5" customHeight="1">
      <c r="A572" s="35"/>
      <c r="B572" s="36"/>
      <c r="C572" s="42" t="s">
        <v>34</v>
      </c>
      <c r="D572" s="11">
        <f t="shared" si="265"/>
        <v>47.5</v>
      </c>
      <c r="E572" s="13">
        <v>38</v>
      </c>
      <c r="F572" s="13">
        <v>9.5</v>
      </c>
      <c r="G572" s="11">
        <f t="shared" si="266"/>
        <v>95</v>
      </c>
      <c r="H572" s="11">
        <v>76</v>
      </c>
      <c r="I572" s="11">
        <v>19</v>
      </c>
      <c r="J572" s="11">
        <f t="shared" si="267"/>
        <v>142.5</v>
      </c>
      <c r="K572" s="11">
        <v>114</v>
      </c>
      <c r="L572" s="11">
        <v>28.5</v>
      </c>
      <c r="M572" s="11">
        <f t="shared" si="268"/>
        <v>190</v>
      </c>
      <c r="N572" s="11">
        <v>152</v>
      </c>
      <c r="O572" s="11">
        <v>38</v>
      </c>
    </row>
    <row r="573" spans="1:15" ht="21.75" customHeight="1">
      <c r="A573" s="35"/>
      <c r="B573" s="36"/>
      <c r="C573" s="42" t="s">
        <v>15</v>
      </c>
      <c r="D573" s="11">
        <f t="shared" si="265"/>
        <v>348.90000000000003</v>
      </c>
      <c r="E573" s="13">
        <v>279.10000000000002</v>
      </c>
      <c r="F573" s="13">
        <v>69.8</v>
      </c>
      <c r="G573" s="11">
        <f t="shared" si="266"/>
        <v>697.80000000000007</v>
      </c>
      <c r="H573" s="11">
        <v>558.20000000000005</v>
      </c>
      <c r="I573" s="11">
        <v>139.6</v>
      </c>
      <c r="J573" s="11">
        <f t="shared" si="267"/>
        <v>1046.7</v>
      </c>
      <c r="K573" s="11">
        <v>837.30000000000007</v>
      </c>
      <c r="L573" s="11">
        <v>209.39999999999998</v>
      </c>
      <c r="M573" s="11">
        <f t="shared" si="268"/>
        <v>1395.6000000000001</v>
      </c>
      <c r="N573" s="11">
        <v>1116.4000000000001</v>
      </c>
      <c r="O573" s="11">
        <v>279.2</v>
      </c>
    </row>
    <row r="574" spans="1:15" ht="20.25" customHeight="1">
      <c r="A574" s="35"/>
      <c r="B574" s="36"/>
      <c r="C574" s="42" t="s">
        <v>16</v>
      </c>
      <c r="D574" s="11">
        <f t="shared" si="265"/>
        <v>3220</v>
      </c>
      <c r="E574" s="13">
        <v>2576</v>
      </c>
      <c r="F574" s="13">
        <v>644</v>
      </c>
      <c r="G574" s="11">
        <f t="shared" si="266"/>
        <v>3220</v>
      </c>
      <c r="H574" s="11">
        <v>2576</v>
      </c>
      <c r="I574" s="11">
        <v>644</v>
      </c>
      <c r="J574" s="11">
        <f t="shared" si="267"/>
        <v>3220</v>
      </c>
      <c r="K574" s="11">
        <v>2576</v>
      </c>
      <c r="L574" s="11">
        <v>644</v>
      </c>
      <c r="M574" s="11">
        <f t="shared" si="268"/>
        <v>3220</v>
      </c>
      <c r="N574" s="11">
        <v>2576</v>
      </c>
      <c r="O574" s="11">
        <v>644</v>
      </c>
    </row>
    <row r="575" spans="1:15" ht="18.75" customHeight="1">
      <c r="A575" s="35"/>
      <c r="B575" s="36"/>
      <c r="C575" s="42" t="s">
        <v>17</v>
      </c>
      <c r="D575" s="11">
        <f t="shared" si="265"/>
        <v>341</v>
      </c>
      <c r="E575" s="13">
        <v>272.8</v>
      </c>
      <c r="F575" s="13">
        <v>68.2</v>
      </c>
      <c r="G575" s="11">
        <f t="shared" si="266"/>
        <v>682</v>
      </c>
      <c r="H575" s="11">
        <v>545.6</v>
      </c>
      <c r="I575" s="11">
        <v>136.4</v>
      </c>
      <c r="J575" s="11">
        <f t="shared" si="267"/>
        <v>1023.0000000000001</v>
      </c>
      <c r="K575" s="11">
        <v>818.40000000000009</v>
      </c>
      <c r="L575" s="11">
        <v>204.60000000000002</v>
      </c>
      <c r="M575" s="11">
        <f t="shared" si="268"/>
        <v>1364</v>
      </c>
      <c r="N575" s="11">
        <v>1091.2</v>
      </c>
      <c r="O575" s="11">
        <v>272.8</v>
      </c>
    </row>
    <row r="576" spans="1:15" ht="22.5" customHeight="1">
      <c r="A576" s="35"/>
      <c r="B576" s="36"/>
      <c r="C576" s="42" t="s">
        <v>35</v>
      </c>
      <c r="D576" s="43">
        <f t="shared" si="265"/>
        <v>0</v>
      </c>
      <c r="E576" s="13">
        <v>0</v>
      </c>
      <c r="F576" s="13">
        <v>0</v>
      </c>
      <c r="G576" s="43">
        <f t="shared" si="266"/>
        <v>1100</v>
      </c>
      <c r="H576" s="12">
        <v>880</v>
      </c>
      <c r="I576" s="12">
        <v>220</v>
      </c>
      <c r="J576" s="43">
        <f t="shared" si="267"/>
        <v>2200</v>
      </c>
      <c r="K576" s="12">
        <v>1760</v>
      </c>
      <c r="L576" s="12">
        <v>440</v>
      </c>
      <c r="M576" s="43">
        <f t="shared" si="268"/>
        <v>3300</v>
      </c>
      <c r="N576" s="12">
        <v>2640</v>
      </c>
      <c r="O576" s="12">
        <v>660</v>
      </c>
    </row>
    <row r="577" spans="1:15" ht="20.25" customHeight="1">
      <c r="A577" s="35"/>
      <c r="B577" s="36"/>
      <c r="C577" s="42" t="s">
        <v>36</v>
      </c>
      <c r="D577" s="11">
        <f t="shared" si="265"/>
        <v>1405.5</v>
      </c>
      <c r="E577" s="13">
        <v>1124.4000000000001</v>
      </c>
      <c r="F577" s="13">
        <v>281.10000000000002</v>
      </c>
      <c r="G577" s="11">
        <f t="shared" si="266"/>
        <v>2811</v>
      </c>
      <c r="H577" s="11">
        <v>2248.8000000000002</v>
      </c>
      <c r="I577" s="11">
        <v>562.20000000000005</v>
      </c>
      <c r="J577" s="11">
        <f t="shared" si="267"/>
        <v>4216.5</v>
      </c>
      <c r="K577" s="11">
        <v>3373.2000000000003</v>
      </c>
      <c r="L577" s="11">
        <v>843.30000000000007</v>
      </c>
      <c r="M577" s="11">
        <f t="shared" si="268"/>
        <v>5622</v>
      </c>
      <c r="N577" s="11">
        <v>4497.6000000000004</v>
      </c>
      <c r="O577" s="11">
        <v>1124.4000000000001</v>
      </c>
    </row>
    <row r="578" spans="1:15" ht="20.25" customHeight="1">
      <c r="A578" s="35"/>
      <c r="B578" s="36"/>
      <c r="C578" s="42" t="s">
        <v>18</v>
      </c>
      <c r="D578" s="11">
        <f t="shared" si="265"/>
        <v>267.8</v>
      </c>
      <c r="E578" s="13">
        <v>214.2</v>
      </c>
      <c r="F578" s="13">
        <v>53.6</v>
      </c>
      <c r="G578" s="11">
        <f t="shared" si="266"/>
        <v>535.6</v>
      </c>
      <c r="H578" s="11">
        <v>428.4</v>
      </c>
      <c r="I578" s="11">
        <v>107.2</v>
      </c>
      <c r="J578" s="11">
        <f t="shared" si="267"/>
        <v>803.3</v>
      </c>
      <c r="K578" s="11">
        <v>642.59999999999991</v>
      </c>
      <c r="L578" s="11">
        <v>160.69999999999999</v>
      </c>
      <c r="M578" s="11">
        <f t="shared" si="268"/>
        <v>1071.0999999999999</v>
      </c>
      <c r="N578" s="11">
        <v>856.8</v>
      </c>
      <c r="O578" s="11">
        <v>214.29999999999998</v>
      </c>
    </row>
    <row r="579" spans="1:15" ht="37.5" customHeight="1">
      <c r="A579" s="35"/>
      <c r="B579" s="36"/>
      <c r="C579" s="42" t="s">
        <v>19</v>
      </c>
      <c r="D579" s="11">
        <f t="shared" si="265"/>
        <v>60</v>
      </c>
      <c r="E579" s="13">
        <v>48</v>
      </c>
      <c r="F579" s="13">
        <v>12</v>
      </c>
      <c r="G579" s="11">
        <f t="shared" si="266"/>
        <v>120</v>
      </c>
      <c r="H579" s="11">
        <v>96</v>
      </c>
      <c r="I579" s="11">
        <v>24</v>
      </c>
      <c r="J579" s="11">
        <f t="shared" si="267"/>
        <v>180</v>
      </c>
      <c r="K579" s="11">
        <v>144</v>
      </c>
      <c r="L579" s="11">
        <v>36</v>
      </c>
      <c r="M579" s="11">
        <f t="shared" si="268"/>
        <v>240</v>
      </c>
      <c r="N579" s="11">
        <v>192</v>
      </c>
      <c r="O579" s="11">
        <v>48</v>
      </c>
    </row>
    <row r="580" spans="1:15">
      <c r="A580" s="35"/>
      <c r="B580" s="36"/>
      <c r="C580" s="42" t="s">
        <v>20</v>
      </c>
      <c r="D580" s="11">
        <f t="shared" si="265"/>
        <v>94.5</v>
      </c>
      <c r="E580" s="13">
        <v>75.599999999999994</v>
      </c>
      <c r="F580" s="13">
        <v>18.899999999999999</v>
      </c>
      <c r="G580" s="11">
        <f t="shared" si="266"/>
        <v>189</v>
      </c>
      <c r="H580" s="11">
        <v>151.19999999999999</v>
      </c>
      <c r="I580" s="11">
        <v>37.799999999999997</v>
      </c>
      <c r="J580" s="11">
        <f t="shared" si="267"/>
        <v>283.5</v>
      </c>
      <c r="K580" s="11">
        <v>226.79999999999998</v>
      </c>
      <c r="L580" s="11">
        <v>56.699999999999996</v>
      </c>
      <c r="M580" s="11">
        <f t="shared" si="268"/>
        <v>378</v>
      </c>
      <c r="N580" s="11">
        <v>302.39999999999998</v>
      </c>
      <c r="O580" s="11">
        <v>75.599999999999994</v>
      </c>
    </row>
    <row r="581" spans="1:15" ht="20.25" customHeight="1">
      <c r="A581" s="35"/>
      <c r="B581" s="36"/>
      <c r="C581" s="42" t="s">
        <v>21</v>
      </c>
      <c r="D581" s="43">
        <f t="shared" si="265"/>
        <v>0</v>
      </c>
      <c r="E581" s="13">
        <v>0</v>
      </c>
      <c r="F581" s="13">
        <v>0</v>
      </c>
      <c r="G581" s="43">
        <f t="shared" si="266"/>
        <v>2699.5</v>
      </c>
      <c r="H581" s="12">
        <v>2159.6</v>
      </c>
      <c r="I581" s="12">
        <v>539.9</v>
      </c>
      <c r="J581" s="43">
        <f t="shared" si="267"/>
        <v>2699.5</v>
      </c>
      <c r="K581" s="12">
        <v>2159.6</v>
      </c>
      <c r="L581" s="12">
        <v>539.9</v>
      </c>
      <c r="M581" s="43">
        <f t="shared" si="268"/>
        <v>2699.5</v>
      </c>
      <c r="N581" s="12">
        <v>2159.6</v>
      </c>
      <c r="O581" s="12">
        <v>539.9</v>
      </c>
    </row>
    <row r="582" spans="1:15" ht="22.5" customHeight="1">
      <c r="A582" s="35"/>
      <c r="B582" s="36"/>
      <c r="C582" s="42" t="s">
        <v>22</v>
      </c>
      <c r="D582" s="11">
        <f t="shared" si="265"/>
        <v>30</v>
      </c>
      <c r="E582" s="13">
        <v>24</v>
      </c>
      <c r="F582" s="13">
        <v>6</v>
      </c>
      <c r="G582" s="11">
        <f t="shared" si="266"/>
        <v>60</v>
      </c>
      <c r="H582" s="11">
        <v>48</v>
      </c>
      <c r="I582" s="11">
        <v>12</v>
      </c>
      <c r="J582" s="11">
        <f t="shared" si="267"/>
        <v>90</v>
      </c>
      <c r="K582" s="11">
        <v>72</v>
      </c>
      <c r="L582" s="11">
        <v>18</v>
      </c>
      <c r="M582" s="11">
        <f t="shared" si="268"/>
        <v>120</v>
      </c>
      <c r="N582" s="11">
        <v>96</v>
      </c>
      <c r="O582" s="11">
        <v>24</v>
      </c>
    </row>
    <row r="583" spans="1:15">
      <c r="A583" s="35"/>
      <c r="B583" s="36"/>
      <c r="C583" s="42" t="s">
        <v>65</v>
      </c>
      <c r="D583" s="11">
        <f t="shared" si="265"/>
        <v>1518.7</v>
      </c>
      <c r="E583" s="13">
        <v>1215</v>
      </c>
      <c r="F583" s="13">
        <v>303.7</v>
      </c>
      <c r="G583" s="11">
        <f t="shared" si="266"/>
        <v>3037.4</v>
      </c>
      <c r="H583" s="11">
        <v>2430</v>
      </c>
      <c r="I583" s="11">
        <v>607.4</v>
      </c>
      <c r="J583" s="11">
        <f t="shared" si="267"/>
        <v>4556.1000000000004</v>
      </c>
      <c r="K583" s="11">
        <v>3645</v>
      </c>
      <c r="L583" s="11">
        <v>911.09999999999991</v>
      </c>
      <c r="M583" s="11">
        <f t="shared" si="268"/>
        <v>6074.8</v>
      </c>
      <c r="N583" s="11">
        <v>4860</v>
      </c>
      <c r="O583" s="11">
        <v>1214.8</v>
      </c>
    </row>
    <row r="584" spans="1:15" ht="32.25" customHeight="1">
      <c r="A584" s="35"/>
      <c r="B584" s="36"/>
      <c r="C584" s="42" t="s">
        <v>38</v>
      </c>
      <c r="D584" s="11">
        <f t="shared" si="265"/>
        <v>60</v>
      </c>
      <c r="E584" s="13">
        <v>48</v>
      </c>
      <c r="F584" s="13">
        <v>12</v>
      </c>
      <c r="G584" s="11">
        <f t="shared" si="266"/>
        <v>120</v>
      </c>
      <c r="H584" s="11">
        <v>96</v>
      </c>
      <c r="I584" s="11">
        <v>24</v>
      </c>
      <c r="J584" s="11">
        <f t="shared" si="267"/>
        <v>180</v>
      </c>
      <c r="K584" s="11">
        <v>144</v>
      </c>
      <c r="L584" s="11">
        <v>36</v>
      </c>
      <c r="M584" s="11">
        <f t="shared" si="268"/>
        <v>240</v>
      </c>
      <c r="N584" s="11">
        <v>192</v>
      </c>
      <c r="O584" s="11">
        <v>48</v>
      </c>
    </row>
    <row r="585" spans="1:15" ht="35.25" customHeight="1">
      <c r="A585" s="35"/>
      <c r="B585" s="36"/>
      <c r="C585" s="42" t="s">
        <v>23</v>
      </c>
      <c r="D585" s="11">
        <f t="shared" si="265"/>
        <v>525.20000000000005</v>
      </c>
      <c r="E585" s="13">
        <v>420.2</v>
      </c>
      <c r="F585" s="13">
        <v>105</v>
      </c>
      <c r="G585" s="11">
        <f t="shared" si="266"/>
        <v>1050.5</v>
      </c>
      <c r="H585" s="11">
        <v>840.4</v>
      </c>
      <c r="I585" s="11">
        <v>210.1</v>
      </c>
      <c r="J585" s="11">
        <f t="shared" si="267"/>
        <v>1575.8</v>
      </c>
      <c r="K585" s="11">
        <v>1260.5999999999999</v>
      </c>
      <c r="L585" s="11">
        <v>315.2</v>
      </c>
      <c r="M585" s="11">
        <f t="shared" si="268"/>
        <v>2101.1</v>
      </c>
      <c r="N585" s="11">
        <v>1680.8</v>
      </c>
      <c r="O585" s="11">
        <v>420.29999999999995</v>
      </c>
    </row>
    <row r="586" spans="1:15">
      <c r="A586" s="35"/>
      <c r="B586" s="36"/>
      <c r="C586" s="42" t="s">
        <v>24</v>
      </c>
      <c r="D586" s="11">
        <f t="shared" si="265"/>
        <v>786.2</v>
      </c>
      <c r="E586" s="13">
        <v>629</v>
      </c>
      <c r="F586" s="13">
        <v>157.19999999999999</v>
      </c>
      <c r="G586" s="11">
        <f t="shared" si="266"/>
        <v>1572.4</v>
      </c>
      <c r="H586" s="11">
        <v>1258</v>
      </c>
      <c r="I586" s="11">
        <v>314.39999999999998</v>
      </c>
      <c r="J586" s="11">
        <f t="shared" si="267"/>
        <v>2358.6</v>
      </c>
      <c r="K586" s="11">
        <v>1887</v>
      </c>
      <c r="L586" s="11">
        <v>471.59999999999997</v>
      </c>
      <c r="M586" s="11">
        <f t="shared" si="268"/>
        <v>3144.8</v>
      </c>
      <c r="N586" s="11">
        <v>2516</v>
      </c>
      <c r="O586" s="11">
        <v>628.79999999999995</v>
      </c>
    </row>
    <row r="587" spans="1:15" ht="19.5" customHeight="1">
      <c r="A587" s="35"/>
      <c r="B587" s="36"/>
      <c r="C587" s="42" t="s">
        <v>25</v>
      </c>
      <c r="D587" s="11">
        <f t="shared" si="265"/>
        <v>2556.1999999999998</v>
      </c>
      <c r="E587" s="13">
        <v>2045</v>
      </c>
      <c r="F587" s="13">
        <v>511.2</v>
      </c>
      <c r="G587" s="11">
        <f t="shared" si="266"/>
        <v>2706.7</v>
      </c>
      <c r="H587" s="11">
        <v>2165.4</v>
      </c>
      <c r="I587" s="11">
        <v>541.29999999999995</v>
      </c>
      <c r="J587" s="11">
        <f t="shared" si="267"/>
        <v>5262.9</v>
      </c>
      <c r="K587" s="11">
        <v>4210.3999999999996</v>
      </c>
      <c r="L587" s="11">
        <v>1052.5</v>
      </c>
      <c r="M587" s="11">
        <f t="shared" si="268"/>
        <v>5413.2999999999993</v>
      </c>
      <c r="N587" s="11">
        <v>4330.7</v>
      </c>
      <c r="O587" s="11">
        <v>1082.5999999999999</v>
      </c>
    </row>
    <row r="588" spans="1:15" ht="21.75" customHeight="1">
      <c r="A588" s="35"/>
      <c r="B588" s="36"/>
      <c r="C588" s="42" t="s">
        <v>39</v>
      </c>
      <c r="D588" s="11">
        <f t="shared" si="265"/>
        <v>90</v>
      </c>
      <c r="E588" s="13">
        <v>72</v>
      </c>
      <c r="F588" s="13">
        <v>18</v>
      </c>
      <c r="G588" s="11">
        <f t="shared" si="266"/>
        <v>180</v>
      </c>
      <c r="H588" s="11">
        <v>144</v>
      </c>
      <c r="I588" s="11">
        <v>36</v>
      </c>
      <c r="J588" s="11">
        <f t="shared" si="267"/>
        <v>270</v>
      </c>
      <c r="K588" s="11">
        <v>216</v>
      </c>
      <c r="L588" s="11">
        <v>54</v>
      </c>
      <c r="M588" s="11">
        <f t="shared" si="268"/>
        <v>360</v>
      </c>
      <c r="N588" s="11">
        <v>288</v>
      </c>
      <c r="O588" s="11">
        <v>72</v>
      </c>
    </row>
    <row r="589" spans="1:15" ht="22.5" customHeight="1">
      <c r="A589" s="35"/>
      <c r="B589" s="36"/>
      <c r="C589" s="42" t="s">
        <v>66</v>
      </c>
      <c r="D589" s="11">
        <f t="shared" si="265"/>
        <v>4600</v>
      </c>
      <c r="E589" s="13">
        <v>3680</v>
      </c>
      <c r="F589" s="13">
        <v>920</v>
      </c>
      <c r="G589" s="11">
        <f t="shared" si="266"/>
        <v>115879.6</v>
      </c>
      <c r="H589" s="11">
        <v>92482.8</v>
      </c>
      <c r="I589" s="11">
        <v>23396.799999999999</v>
      </c>
      <c r="J589" s="11">
        <f t="shared" si="267"/>
        <v>269791</v>
      </c>
      <c r="K589" s="11">
        <v>215170.1</v>
      </c>
      <c r="L589" s="11">
        <v>54620.899999999994</v>
      </c>
      <c r="M589" s="11">
        <f t="shared" si="268"/>
        <v>384778.4</v>
      </c>
      <c r="N589" s="11">
        <v>306718.2</v>
      </c>
      <c r="O589" s="11">
        <v>78060.2</v>
      </c>
    </row>
    <row r="590" spans="1:15">
      <c r="A590" s="35"/>
      <c r="B590" s="36"/>
      <c r="C590" s="40" t="s">
        <v>26</v>
      </c>
      <c r="D590" s="11">
        <f t="shared" si="265"/>
        <v>10265.299999999999</v>
      </c>
      <c r="E590" s="13">
        <v>8212.1</v>
      </c>
      <c r="F590" s="13">
        <v>2053.1999999999998</v>
      </c>
      <c r="G590" s="11">
        <f t="shared" si="266"/>
        <v>53467.299999999996</v>
      </c>
      <c r="H590" s="11">
        <v>42773.7</v>
      </c>
      <c r="I590" s="11">
        <v>10693.599999999999</v>
      </c>
      <c r="J590" s="11">
        <f t="shared" si="267"/>
        <v>126281.09999999999</v>
      </c>
      <c r="K590" s="11">
        <v>101024.7</v>
      </c>
      <c r="L590" s="11">
        <v>25256.399999999998</v>
      </c>
      <c r="M590" s="11">
        <f t="shared" si="268"/>
        <v>135931</v>
      </c>
      <c r="N590" s="11">
        <v>108744.8</v>
      </c>
      <c r="O590" s="11">
        <v>27186.199999999997</v>
      </c>
    </row>
    <row r="591" spans="1:15" ht="85.5" customHeight="1">
      <c r="A591" s="35"/>
      <c r="B591" s="6">
        <v>32002</v>
      </c>
      <c r="C591" s="39" t="s">
        <v>93</v>
      </c>
      <c r="D591" s="8">
        <f t="shared" si="265"/>
        <v>87135.4</v>
      </c>
      <c r="E591" s="8">
        <f>E595</f>
        <v>69708.3</v>
      </c>
      <c r="F591" s="8">
        <f>F595</f>
        <v>17427.099999999999</v>
      </c>
      <c r="G591" s="8">
        <f t="shared" si="266"/>
        <v>678606.1</v>
      </c>
      <c r="H591" s="8">
        <f>H595</f>
        <v>531365.1</v>
      </c>
      <c r="I591" s="8">
        <f>I595</f>
        <v>147241</v>
      </c>
      <c r="J591" s="8">
        <f t="shared" si="267"/>
        <v>2346619.5</v>
      </c>
      <c r="K591" s="8">
        <f>K595</f>
        <v>1842736.3</v>
      </c>
      <c r="L591" s="8">
        <f>L595</f>
        <v>503883.19999999995</v>
      </c>
      <c r="M591" s="8">
        <f t="shared" si="268"/>
        <v>3096907.2</v>
      </c>
      <c r="N591" s="8">
        <f>N595</f>
        <v>2419927</v>
      </c>
      <c r="O591" s="8">
        <f>O595</f>
        <v>676980.2</v>
      </c>
    </row>
    <row r="592" spans="1:15" ht="24" customHeight="1">
      <c r="A592" s="35"/>
      <c r="B592" s="36"/>
      <c r="C592" s="40" t="s">
        <v>10</v>
      </c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</row>
    <row r="593" spans="1:15" ht="19.5" customHeight="1">
      <c r="A593" s="35"/>
      <c r="B593" s="36"/>
      <c r="C593" s="41" t="s">
        <v>92</v>
      </c>
      <c r="D593" s="10">
        <f>E593+F593</f>
        <v>87135.4</v>
      </c>
      <c r="E593" s="10">
        <f>E591</f>
        <v>69708.3</v>
      </c>
      <c r="F593" s="10">
        <f>F591</f>
        <v>17427.099999999999</v>
      </c>
      <c r="G593" s="10">
        <f>H593+I593</f>
        <v>678606.1</v>
      </c>
      <c r="H593" s="10">
        <f>H591</f>
        <v>531365.1</v>
      </c>
      <c r="I593" s="10">
        <f>I591</f>
        <v>147241</v>
      </c>
      <c r="J593" s="10">
        <f>K593+L593</f>
        <v>2346619.5</v>
      </c>
      <c r="K593" s="10">
        <f>K591</f>
        <v>1842736.3</v>
      </c>
      <c r="L593" s="10">
        <f>L591</f>
        <v>503883.19999999995</v>
      </c>
      <c r="M593" s="10">
        <f>N593+O593</f>
        <v>3096907.2</v>
      </c>
      <c r="N593" s="10">
        <f>N591</f>
        <v>2419927</v>
      </c>
      <c r="O593" s="10">
        <f>O591</f>
        <v>676980.2</v>
      </c>
    </row>
    <row r="594" spans="1:15" ht="38.25" customHeight="1">
      <c r="A594" s="35"/>
      <c r="B594" s="36"/>
      <c r="C594" s="40" t="s">
        <v>12</v>
      </c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</row>
    <row r="595" spans="1:15" ht="24.75" customHeight="1">
      <c r="A595" s="35"/>
      <c r="B595" s="36"/>
      <c r="C595" s="40" t="s">
        <v>27</v>
      </c>
      <c r="D595" s="11">
        <f t="shared" ref="D595:D600" si="269">E595+F595</f>
        <v>87135.4</v>
      </c>
      <c r="E595" s="11">
        <f>E596+E597+E598</f>
        <v>69708.3</v>
      </c>
      <c r="F595" s="11">
        <f>F596+F597+F598</f>
        <v>17427.099999999999</v>
      </c>
      <c r="G595" s="11">
        <f t="shared" ref="G595:G600" si="270">H595+I595</f>
        <v>678606.1</v>
      </c>
      <c r="H595" s="11">
        <f>H596+H597+H598</f>
        <v>531365.1</v>
      </c>
      <c r="I595" s="11">
        <f>I596+I597+I598</f>
        <v>147241</v>
      </c>
      <c r="J595" s="11">
        <f t="shared" ref="J595:J600" si="271">K595+L595</f>
        <v>2346619.5</v>
      </c>
      <c r="K595" s="11">
        <f>K596+K597+K598</f>
        <v>1842736.3</v>
      </c>
      <c r="L595" s="11">
        <f>L596+L597+L598</f>
        <v>503883.19999999995</v>
      </c>
      <c r="M595" s="11">
        <f t="shared" ref="M595:M600" si="272">N595+O595</f>
        <v>3096907.2</v>
      </c>
      <c r="N595" s="11">
        <f>N596+N597+N598</f>
        <v>2419927</v>
      </c>
      <c r="O595" s="11">
        <f>O596+O597+O598</f>
        <v>676980.2</v>
      </c>
    </row>
    <row r="596" spans="1:15" ht="25.5" customHeight="1">
      <c r="A596" s="35"/>
      <c r="B596" s="36"/>
      <c r="C596" s="42" t="s">
        <v>56</v>
      </c>
      <c r="D596" s="11">
        <f t="shared" si="269"/>
        <v>79350.600000000006</v>
      </c>
      <c r="E596" s="13">
        <v>63480.5</v>
      </c>
      <c r="F596" s="13">
        <v>15870.1</v>
      </c>
      <c r="G596" s="11">
        <f t="shared" si="270"/>
        <v>456501.9</v>
      </c>
      <c r="H596" s="11">
        <v>353681.8</v>
      </c>
      <c r="I596" s="11">
        <v>102820.1</v>
      </c>
      <c r="J596" s="11">
        <f t="shared" si="271"/>
        <v>1157904</v>
      </c>
      <c r="K596" s="11">
        <v>891764</v>
      </c>
      <c r="L596" s="11">
        <v>266140</v>
      </c>
      <c r="M596" s="11">
        <f t="shared" si="272"/>
        <v>1859306.2</v>
      </c>
      <c r="N596" s="11">
        <v>1429846.2</v>
      </c>
      <c r="O596" s="11">
        <v>429460</v>
      </c>
    </row>
    <row r="597" spans="1:15" ht="22.5" customHeight="1">
      <c r="A597" s="35"/>
      <c r="B597" s="36"/>
      <c r="C597" s="42" t="s">
        <v>42</v>
      </c>
      <c r="D597" s="43">
        <f t="shared" si="269"/>
        <v>0</v>
      </c>
      <c r="E597" s="11">
        <v>0</v>
      </c>
      <c r="F597" s="11">
        <v>0</v>
      </c>
      <c r="G597" s="43">
        <f t="shared" si="270"/>
        <v>3400</v>
      </c>
      <c r="H597" s="21">
        <v>2720</v>
      </c>
      <c r="I597" s="21">
        <v>680</v>
      </c>
      <c r="J597" s="43">
        <f t="shared" si="271"/>
        <v>3400</v>
      </c>
      <c r="K597" s="21">
        <v>2720</v>
      </c>
      <c r="L597" s="21">
        <v>680</v>
      </c>
      <c r="M597" s="43">
        <f t="shared" si="272"/>
        <v>3400</v>
      </c>
      <c r="N597" s="21">
        <v>2720</v>
      </c>
      <c r="O597" s="21">
        <v>680</v>
      </c>
    </row>
    <row r="598" spans="1:15" ht="27.75" customHeight="1">
      <c r="A598" s="35"/>
      <c r="B598" s="36"/>
      <c r="C598" s="42" t="s">
        <v>28</v>
      </c>
      <c r="D598" s="11">
        <f t="shared" si="269"/>
        <v>7784.8</v>
      </c>
      <c r="E598" s="13">
        <v>6227.8</v>
      </c>
      <c r="F598" s="13">
        <v>1557</v>
      </c>
      <c r="G598" s="11">
        <f t="shared" si="270"/>
        <v>218704.19999999998</v>
      </c>
      <c r="H598" s="21">
        <v>174963.3</v>
      </c>
      <c r="I598" s="21">
        <v>43740.9</v>
      </c>
      <c r="J598" s="11">
        <f t="shared" si="271"/>
        <v>1185315.5</v>
      </c>
      <c r="K598" s="11">
        <v>948252.3</v>
      </c>
      <c r="L598" s="11">
        <v>237063.19999999998</v>
      </c>
      <c r="M598" s="11">
        <f t="shared" si="272"/>
        <v>1234201</v>
      </c>
      <c r="N598" s="11">
        <v>987360.8</v>
      </c>
      <c r="O598" s="11">
        <v>246840.19999999998</v>
      </c>
    </row>
    <row r="599" spans="1:15" s="4" customFormat="1" ht="39" customHeight="1">
      <c r="A599" s="32"/>
      <c r="B599" s="33"/>
      <c r="C599" s="38" t="s">
        <v>94</v>
      </c>
      <c r="D599" s="8">
        <f t="shared" si="269"/>
        <v>0</v>
      </c>
      <c r="E599" s="8">
        <f>E600</f>
        <v>0</v>
      </c>
      <c r="F599" s="8">
        <f>F600</f>
        <v>0</v>
      </c>
      <c r="G599" s="8">
        <f t="shared" si="270"/>
        <v>12850954.800000001</v>
      </c>
      <c r="H599" s="8">
        <f>H600</f>
        <v>12850954.800000001</v>
      </c>
      <c r="I599" s="8">
        <f>I600</f>
        <v>0</v>
      </c>
      <c r="J599" s="8">
        <f t="shared" si="271"/>
        <v>25701909.600000001</v>
      </c>
      <c r="K599" s="8">
        <f>K600</f>
        <v>25701909.600000001</v>
      </c>
      <c r="L599" s="8">
        <f>L600</f>
        <v>0</v>
      </c>
      <c r="M599" s="8">
        <f t="shared" si="272"/>
        <v>42836516</v>
      </c>
      <c r="N599" s="8">
        <f>N600</f>
        <v>42836516</v>
      </c>
      <c r="O599" s="8">
        <f>O600</f>
        <v>0</v>
      </c>
    </row>
    <row r="600" spans="1:15" ht="22.5" customHeight="1">
      <c r="A600" s="6">
        <v>1169</v>
      </c>
      <c r="B600" s="33"/>
      <c r="C600" s="39" t="s">
        <v>95</v>
      </c>
      <c r="D600" s="8">
        <f t="shared" si="269"/>
        <v>0</v>
      </c>
      <c r="E600" s="8">
        <f>E602</f>
        <v>0</v>
      </c>
      <c r="F600" s="8">
        <f>F602</f>
        <v>0</v>
      </c>
      <c r="G600" s="8">
        <f t="shared" si="270"/>
        <v>12850954.800000001</v>
      </c>
      <c r="H600" s="8">
        <f>H602</f>
        <v>12850954.800000001</v>
      </c>
      <c r="I600" s="8">
        <f>I602</f>
        <v>0</v>
      </c>
      <c r="J600" s="8">
        <f t="shared" si="271"/>
        <v>25701909.600000001</v>
      </c>
      <c r="K600" s="8">
        <f>K602</f>
        <v>25701909.600000001</v>
      </c>
      <c r="L600" s="8">
        <f>L602</f>
        <v>0</v>
      </c>
      <c r="M600" s="8">
        <f t="shared" si="272"/>
        <v>42836516</v>
      </c>
      <c r="N600" s="8">
        <f>N602</f>
        <v>42836516</v>
      </c>
      <c r="O600" s="8">
        <f>O602</f>
        <v>0</v>
      </c>
    </row>
    <row r="601" spans="1:15" ht="21.75" customHeight="1">
      <c r="A601" s="35"/>
      <c r="B601" s="36"/>
      <c r="C601" s="40" t="s">
        <v>9</v>
      </c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</row>
    <row r="602" spans="1:15" ht="77.25" customHeight="1">
      <c r="A602" s="35"/>
      <c r="B602" s="6">
        <v>31006</v>
      </c>
      <c r="C602" s="38" t="s">
        <v>128</v>
      </c>
      <c r="D602" s="8">
        <f>E602+F602</f>
        <v>0</v>
      </c>
      <c r="E602" s="8">
        <f t="shared" ref="E602:F602" si="273">E604</f>
        <v>0</v>
      </c>
      <c r="F602" s="8">
        <f t="shared" si="273"/>
        <v>0</v>
      </c>
      <c r="G602" s="8">
        <f>H602+I602</f>
        <v>12850954.800000001</v>
      </c>
      <c r="H602" s="8">
        <f t="shared" ref="H602:I602" si="274">H604</f>
        <v>12850954.800000001</v>
      </c>
      <c r="I602" s="8">
        <f t="shared" si="274"/>
        <v>0</v>
      </c>
      <c r="J602" s="8">
        <f>K602+L602</f>
        <v>25701909.600000001</v>
      </c>
      <c r="K602" s="8">
        <f t="shared" ref="K602:L602" si="275">K604</f>
        <v>25701909.600000001</v>
      </c>
      <c r="L602" s="8">
        <f t="shared" si="275"/>
        <v>0</v>
      </c>
      <c r="M602" s="8">
        <f>N602+O602</f>
        <v>42836516</v>
      </c>
      <c r="N602" s="8">
        <f t="shared" ref="N602:O602" si="276">N604</f>
        <v>42836516</v>
      </c>
      <c r="O602" s="8">
        <f t="shared" si="276"/>
        <v>0</v>
      </c>
    </row>
    <row r="603" spans="1:15" ht="19.5" customHeight="1">
      <c r="A603" s="35"/>
      <c r="B603" s="36"/>
      <c r="C603" s="40" t="s">
        <v>10</v>
      </c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</row>
    <row r="604" spans="1:15" ht="20.25" customHeight="1">
      <c r="A604" s="35"/>
      <c r="B604" s="36"/>
      <c r="C604" s="41" t="s">
        <v>96</v>
      </c>
      <c r="D604" s="10">
        <f>E604+F604</f>
        <v>0</v>
      </c>
      <c r="E604" s="10">
        <f t="shared" ref="E604:F604" si="277">E606</f>
        <v>0</v>
      </c>
      <c r="F604" s="10">
        <f t="shared" si="277"/>
        <v>0</v>
      </c>
      <c r="G604" s="10">
        <f>H604+I604</f>
        <v>12850954.800000001</v>
      </c>
      <c r="H604" s="10">
        <f t="shared" ref="H604:I604" si="278">H606</f>
        <v>12850954.800000001</v>
      </c>
      <c r="I604" s="10">
        <f t="shared" si="278"/>
        <v>0</v>
      </c>
      <c r="J604" s="10">
        <f>K604+L604</f>
        <v>25701909.600000001</v>
      </c>
      <c r="K604" s="10">
        <f t="shared" ref="K604:L604" si="279">K606</f>
        <v>25701909.600000001</v>
      </c>
      <c r="L604" s="10">
        <f t="shared" si="279"/>
        <v>0</v>
      </c>
      <c r="M604" s="10">
        <f>N604+O604</f>
        <v>42836516</v>
      </c>
      <c r="N604" s="10">
        <f t="shared" ref="N604:O604" si="280">N606</f>
        <v>42836516</v>
      </c>
      <c r="O604" s="10">
        <f t="shared" si="280"/>
        <v>0</v>
      </c>
    </row>
    <row r="605" spans="1:15" ht="35.25" customHeight="1">
      <c r="A605" s="35"/>
      <c r="B605" s="36"/>
      <c r="C605" s="40" t="s">
        <v>12</v>
      </c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</row>
    <row r="606" spans="1:15" ht="20.25" customHeight="1">
      <c r="A606" s="35"/>
      <c r="B606" s="36"/>
      <c r="C606" s="40" t="s">
        <v>27</v>
      </c>
      <c r="D606" s="11">
        <f>E606+F606</f>
        <v>0</v>
      </c>
      <c r="E606" s="11">
        <f t="shared" ref="E606:O606" si="281">E607</f>
        <v>0</v>
      </c>
      <c r="F606" s="11">
        <f t="shared" si="281"/>
        <v>0</v>
      </c>
      <c r="G606" s="11">
        <f>H606+I606</f>
        <v>12850954.800000001</v>
      </c>
      <c r="H606" s="11">
        <f t="shared" si="281"/>
        <v>12850954.800000001</v>
      </c>
      <c r="I606" s="11">
        <f t="shared" si="281"/>
        <v>0</v>
      </c>
      <c r="J606" s="11">
        <f>K606+L606</f>
        <v>25701909.600000001</v>
      </c>
      <c r="K606" s="11">
        <f t="shared" si="281"/>
        <v>25701909.600000001</v>
      </c>
      <c r="L606" s="11">
        <f t="shared" si="281"/>
        <v>0</v>
      </c>
      <c r="M606" s="11">
        <f>N606+O606</f>
        <v>42836516</v>
      </c>
      <c r="N606" s="11">
        <f t="shared" si="281"/>
        <v>42836516</v>
      </c>
      <c r="O606" s="11">
        <f t="shared" si="281"/>
        <v>0</v>
      </c>
    </row>
    <row r="607" spans="1:15" ht="28.5" customHeight="1">
      <c r="A607" s="35"/>
      <c r="B607" s="36"/>
      <c r="C607" s="42" t="s">
        <v>28</v>
      </c>
      <c r="D607" s="11">
        <f>E607+F607</f>
        <v>0</v>
      </c>
      <c r="E607" s="11">
        <v>0</v>
      </c>
      <c r="F607" s="11">
        <v>0</v>
      </c>
      <c r="G607" s="11">
        <f>H607+I607</f>
        <v>12850954.800000001</v>
      </c>
      <c r="H607" s="11">
        <v>12850954.800000001</v>
      </c>
      <c r="I607" s="11">
        <v>0</v>
      </c>
      <c r="J607" s="11">
        <f>K607+L607</f>
        <v>25701909.600000001</v>
      </c>
      <c r="K607" s="11">
        <v>25701909.600000001</v>
      </c>
      <c r="L607" s="11">
        <v>0</v>
      </c>
      <c r="M607" s="11">
        <f>N607+O607</f>
        <v>42836516</v>
      </c>
      <c r="N607" s="11">
        <v>42836516</v>
      </c>
      <c r="O607" s="11">
        <v>0</v>
      </c>
    </row>
    <row r="608" spans="1:15" s="4" customFormat="1" ht="58.5" customHeight="1">
      <c r="A608" s="32"/>
      <c r="B608" s="33"/>
      <c r="C608" s="38" t="s">
        <v>97</v>
      </c>
      <c r="D608" s="8">
        <f>E608+F608</f>
        <v>766710.3</v>
      </c>
      <c r="E608" s="8">
        <f>E609</f>
        <v>634854.40000000002</v>
      </c>
      <c r="F608" s="8">
        <f>F609</f>
        <v>131855.9</v>
      </c>
      <c r="G608" s="8">
        <f>H608+I608</f>
        <v>1233420.6000000001</v>
      </c>
      <c r="H608" s="8">
        <f>H609</f>
        <v>1019708.8</v>
      </c>
      <c r="I608" s="8">
        <f>I609</f>
        <v>213711.8</v>
      </c>
      <c r="J608" s="8">
        <f>K608+L608</f>
        <v>1580130.9</v>
      </c>
      <c r="K608" s="8">
        <f>K609</f>
        <v>1304563.2</v>
      </c>
      <c r="L608" s="8">
        <f>L609</f>
        <v>275567.7</v>
      </c>
      <c r="M608" s="8">
        <f>N608+O608</f>
        <v>1843300</v>
      </c>
      <c r="N608" s="8">
        <f>N609</f>
        <v>1519800</v>
      </c>
      <c r="O608" s="8">
        <f>O609</f>
        <v>323500</v>
      </c>
    </row>
    <row r="609" spans="1:15" ht="44.25" customHeight="1">
      <c r="A609" s="6">
        <v>1206</v>
      </c>
      <c r="B609" s="33"/>
      <c r="C609" s="39" t="s">
        <v>98</v>
      </c>
      <c r="D609" s="8">
        <f>E609+F609</f>
        <v>766710.3</v>
      </c>
      <c r="E609" s="8">
        <f>E611+E629+E635</f>
        <v>634854.40000000002</v>
      </c>
      <c r="F609" s="8">
        <f>F611+F629+F635</f>
        <v>131855.9</v>
      </c>
      <c r="G609" s="8">
        <f>H609+I609</f>
        <v>1233420.6000000001</v>
      </c>
      <c r="H609" s="8">
        <f>H611+H629+H635</f>
        <v>1019708.8</v>
      </c>
      <c r="I609" s="8">
        <f>I611+I629+I635</f>
        <v>213711.8</v>
      </c>
      <c r="J609" s="8">
        <f>K609+L609</f>
        <v>1580130.9</v>
      </c>
      <c r="K609" s="8">
        <f>K611+K629+K635</f>
        <v>1304563.2</v>
      </c>
      <c r="L609" s="8">
        <f>L611+L629+L635</f>
        <v>275567.7</v>
      </c>
      <c r="M609" s="8">
        <f>N609+O609</f>
        <v>1843300</v>
      </c>
      <c r="N609" s="8">
        <f>N611+N629+N635</f>
        <v>1519800</v>
      </c>
      <c r="O609" s="8">
        <f>O611+O629+O635</f>
        <v>323500</v>
      </c>
    </row>
    <row r="610" spans="1:15" ht="27.75" customHeight="1">
      <c r="A610" s="35"/>
      <c r="B610" s="36"/>
      <c r="C610" s="40" t="s">
        <v>9</v>
      </c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</row>
    <row r="611" spans="1:15" ht="56.25" customHeight="1">
      <c r="A611" s="35"/>
      <c r="B611" s="6">
        <v>11001</v>
      </c>
      <c r="C611" s="39" t="s">
        <v>99</v>
      </c>
      <c r="D611" s="8">
        <f>E611+F611</f>
        <v>136710.29999999999</v>
      </c>
      <c r="E611" s="8">
        <f>E615</f>
        <v>109854.39999999999</v>
      </c>
      <c r="F611" s="8">
        <f>F615</f>
        <v>26855.9</v>
      </c>
      <c r="G611" s="8">
        <f>H611+I611</f>
        <v>273420.59999999998</v>
      </c>
      <c r="H611" s="8">
        <f>H615</f>
        <v>219708.79999999999</v>
      </c>
      <c r="I611" s="8">
        <f>I615</f>
        <v>53711.8</v>
      </c>
      <c r="J611" s="8">
        <f>K611+L611</f>
        <v>410130.89999999997</v>
      </c>
      <c r="K611" s="8">
        <f>K615</f>
        <v>329563.19999999995</v>
      </c>
      <c r="L611" s="8">
        <f>L615</f>
        <v>80567.700000000012</v>
      </c>
      <c r="M611" s="8">
        <f>N611+O611</f>
        <v>546841.1</v>
      </c>
      <c r="N611" s="8">
        <f>N615</f>
        <v>439417.59999999998</v>
      </c>
      <c r="O611" s="8">
        <f>O615</f>
        <v>107423.50000000001</v>
      </c>
    </row>
    <row r="612" spans="1:15" ht="21.75" customHeight="1">
      <c r="A612" s="35"/>
      <c r="B612" s="36"/>
      <c r="C612" s="40" t="s">
        <v>10</v>
      </c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</row>
    <row r="613" spans="1:15">
      <c r="A613" s="35"/>
      <c r="B613" s="36"/>
      <c r="C613" s="41" t="s">
        <v>11</v>
      </c>
      <c r="D613" s="10">
        <f>E613+F613</f>
        <v>136710.29999999999</v>
      </c>
      <c r="E613" s="10">
        <f>E611</f>
        <v>109854.39999999999</v>
      </c>
      <c r="F613" s="10">
        <f>F611</f>
        <v>26855.9</v>
      </c>
      <c r="G613" s="10">
        <f>H613+I613</f>
        <v>273420.59999999998</v>
      </c>
      <c r="H613" s="10">
        <f>H611</f>
        <v>219708.79999999999</v>
      </c>
      <c r="I613" s="10">
        <f>I611</f>
        <v>53711.8</v>
      </c>
      <c r="J613" s="10">
        <f>K613+L613</f>
        <v>410130.89999999997</v>
      </c>
      <c r="K613" s="10">
        <f>K611</f>
        <v>329563.19999999995</v>
      </c>
      <c r="L613" s="10">
        <f>L611</f>
        <v>80567.700000000012</v>
      </c>
      <c r="M613" s="10">
        <f>N613+O613</f>
        <v>546841.1</v>
      </c>
      <c r="N613" s="10">
        <f>N611</f>
        <v>439417.59999999998</v>
      </c>
      <c r="O613" s="10">
        <f>O611</f>
        <v>107423.50000000001</v>
      </c>
    </row>
    <row r="614" spans="1:15" ht="31.5" customHeight="1">
      <c r="A614" s="35"/>
      <c r="B614" s="36"/>
      <c r="C614" s="40" t="s">
        <v>12</v>
      </c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</row>
    <row r="615" spans="1:15" ht="21.75" customHeight="1">
      <c r="A615" s="35"/>
      <c r="B615" s="36"/>
      <c r="C615" s="40" t="s">
        <v>13</v>
      </c>
      <c r="D615" s="11">
        <f t="shared" ref="D615:D629" si="282">E615+F615</f>
        <v>136710.29999999999</v>
      </c>
      <c r="E615" s="11">
        <f>SUM(E616:E628)</f>
        <v>109854.39999999999</v>
      </c>
      <c r="F615" s="11">
        <f>SUM(F616:F628)</f>
        <v>26855.9</v>
      </c>
      <c r="G615" s="11">
        <f t="shared" ref="G615:G629" si="283">H615+I615</f>
        <v>273420.59999999998</v>
      </c>
      <c r="H615" s="11">
        <f>SUM(H616:H628)</f>
        <v>219708.79999999999</v>
      </c>
      <c r="I615" s="11">
        <f>SUM(I616:I628)</f>
        <v>53711.8</v>
      </c>
      <c r="J615" s="11">
        <f t="shared" ref="J615:J629" si="284">K615+L615</f>
        <v>410130.89999999997</v>
      </c>
      <c r="K615" s="11">
        <f>SUM(K616:K628)</f>
        <v>329563.19999999995</v>
      </c>
      <c r="L615" s="11">
        <f>SUM(L616:L628)</f>
        <v>80567.700000000012</v>
      </c>
      <c r="M615" s="11">
        <f t="shared" ref="M615:M629" si="285">N615+O615</f>
        <v>546841.1</v>
      </c>
      <c r="N615" s="11">
        <f>SUM(N616:N628)</f>
        <v>439417.59999999998</v>
      </c>
      <c r="O615" s="11">
        <f>SUM(O616:O628)</f>
        <v>107423.50000000001</v>
      </c>
    </row>
    <row r="616" spans="1:15" ht="23.25" customHeight="1">
      <c r="A616" s="35"/>
      <c r="B616" s="36"/>
      <c r="C616" s="42" t="s">
        <v>14</v>
      </c>
      <c r="D616" s="11">
        <f t="shared" si="282"/>
        <v>23140</v>
      </c>
      <c r="E616" s="27">
        <v>16710</v>
      </c>
      <c r="F616" s="27">
        <v>6430</v>
      </c>
      <c r="G616" s="11">
        <f t="shared" si="283"/>
        <v>32396</v>
      </c>
      <c r="H616" s="11">
        <v>23394</v>
      </c>
      <c r="I616" s="11">
        <v>9002</v>
      </c>
      <c r="J616" s="11">
        <f t="shared" si="284"/>
        <v>41652</v>
      </c>
      <c r="K616" s="11">
        <v>30078</v>
      </c>
      <c r="L616" s="11">
        <v>11574</v>
      </c>
      <c r="M616" s="11">
        <f t="shared" si="285"/>
        <v>46280</v>
      </c>
      <c r="N616" s="11">
        <v>33420</v>
      </c>
      <c r="O616" s="11">
        <v>12860</v>
      </c>
    </row>
    <row r="617" spans="1:15">
      <c r="A617" s="35"/>
      <c r="B617" s="36"/>
      <c r="C617" s="42" t="s">
        <v>15</v>
      </c>
      <c r="D617" s="11">
        <f t="shared" si="282"/>
        <v>1200</v>
      </c>
      <c r="E617" s="27">
        <v>1000</v>
      </c>
      <c r="F617" s="27">
        <v>200</v>
      </c>
      <c r="G617" s="11">
        <f t="shared" si="283"/>
        <v>1200</v>
      </c>
      <c r="H617" s="11">
        <v>1000</v>
      </c>
      <c r="I617" s="11">
        <v>200</v>
      </c>
      <c r="J617" s="11">
        <f t="shared" si="284"/>
        <v>1200</v>
      </c>
      <c r="K617" s="11">
        <v>1000</v>
      </c>
      <c r="L617" s="11">
        <v>200</v>
      </c>
      <c r="M617" s="11">
        <f t="shared" si="285"/>
        <v>1200</v>
      </c>
      <c r="N617" s="11">
        <v>1000</v>
      </c>
      <c r="O617" s="11">
        <v>200</v>
      </c>
    </row>
    <row r="618" spans="1:15" ht="21.75" customHeight="1">
      <c r="A618" s="35"/>
      <c r="B618" s="36"/>
      <c r="C618" s="42" t="s">
        <v>16</v>
      </c>
      <c r="D618" s="11">
        <f t="shared" si="282"/>
        <v>960</v>
      </c>
      <c r="E618" s="27">
        <v>960</v>
      </c>
      <c r="F618" s="27">
        <v>0</v>
      </c>
      <c r="G618" s="11">
        <f t="shared" si="283"/>
        <v>960</v>
      </c>
      <c r="H618" s="11">
        <v>960</v>
      </c>
      <c r="I618" s="11">
        <v>0</v>
      </c>
      <c r="J618" s="11">
        <f t="shared" si="284"/>
        <v>960</v>
      </c>
      <c r="K618" s="11">
        <v>960</v>
      </c>
      <c r="L618" s="11">
        <v>0</v>
      </c>
      <c r="M618" s="11">
        <f t="shared" si="285"/>
        <v>960</v>
      </c>
      <c r="N618" s="11">
        <v>960</v>
      </c>
      <c r="O618" s="11">
        <v>0</v>
      </c>
    </row>
    <row r="619" spans="1:15" ht="24" customHeight="1">
      <c r="A619" s="35"/>
      <c r="B619" s="36"/>
      <c r="C619" s="42" t="s">
        <v>17</v>
      </c>
      <c r="D619" s="11">
        <f t="shared" si="282"/>
        <v>300</v>
      </c>
      <c r="E619" s="27">
        <v>250</v>
      </c>
      <c r="F619" s="27">
        <v>50</v>
      </c>
      <c r="G619" s="11">
        <f t="shared" si="283"/>
        <v>300</v>
      </c>
      <c r="H619" s="11">
        <v>250</v>
      </c>
      <c r="I619" s="11">
        <v>50</v>
      </c>
      <c r="J619" s="11">
        <f t="shared" si="284"/>
        <v>300</v>
      </c>
      <c r="K619" s="11">
        <v>250</v>
      </c>
      <c r="L619" s="11">
        <v>50</v>
      </c>
      <c r="M619" s="11">
        <f t="shared" si="285"/>
        <v>300</v>
      </c>
      <c r="N619" s="11">
        <v>250</v>
      </c>
      <c r="O619" s="11">
        <v>50</v>
      </c>
    </row>
    <row r="620" spans="1:15" ht="22.5" customHeight="1">
      <c r="A620" s="35"/>
      <c r="B620" s="36"/>
      <c r="C620" s="42" t="s">
        <v>35</v>
      </c>
      <c r="D620" s="11">
        <f t="shared" si="282"/>
        <v>900</v>
      </c>
      <c r="E620" s="27">
        <v>800</v>
      </c>
      <c r="F620" s="27">
        <v>100</v>
      </c>
      <c r="G620" s="11">
        <f t="shared" si="283"/>
        <v>900</v>
      </c>
      <c r="H620" s="11">
        <v>800</v>
      </c>
      <c r="I620" s="11">
        <v>100</v>
      </c>
      <c r="J620" s="11">
        <f t="shared" si="284"/>
        <v>900</v>
      </c>
      <c r="K620" s="11">
        <v>800</v>
      </c>
      <c r="L620" s="11">
        <v>100</v>
      </c>
      <c r="M620" s="11">
        <f t="shared" si="285"/>
        <v>900</v>
      </c>
      <c r="N620" s="11">
        <v>800</v>
      </c>
      <c r="O620" s="11">
        <v>100</v>
      </c>
    </row>
    <row r="621" spans="1:15" ht="27" customHeight="1">
      <c r="A621" s="35"/>
      <c r="B621" s="36"/>
      <c r="C621" s="42" t="s">
        <v>18</v>
      </c>
      <c r="D621" s="11">
        <f t="shared" si="282"/>
        <v>240</v>
      </c>
      <c r="E621" s="27">
        <v>200</v>
      </c>
      <c r="F621" s="27">
        <v>40</v>
      </c>
      <c r="G621" s="11">
        <f t="shared" si="283"/>
        <v>240</v>
      </c>
      <c r="H621" s="11">
        <v>200</v>
      </c>
      <c r="I621" s="11">
        <v>40</v>
      </c>
      <c r="J621" s="11">
        <f t="shared" si="284"/>
        <v>240</v>
      </c>
      <c r="K621" s="11">
        <v>200</v>
      </c>
      <c r="L621" s="11">
        <v>40</v>
      </c>
      <c r="M621" s="11">
        <f t="shared" si="285"/>
        <v>240</v>
      </c>
      <c r="N621" s="11">
        <v>200</v>
      </c>
      <c r="O621" s="11">
        <v>40</v>
      </c>
    </row>
    <row r="622" spans="1:15" ht="40.5" customHeight="1">
      <c r="A622" s="35"/>
      <c r="B622" s="36"/>
      <c r="C622" s="42" t="s">
        <v>19</v>
      </c>
      <c r="D622" s="11">
        <f t="shared" si="282"/>
        <v>720</v>
      </c>
      <c r="E622" s="27">
        <v>600</v>
      </c>
      <c r="F622" s="27">
        <v>120</v>
      </c>
      <c r="G622" s="11">
        <f t="shared" si="283"/>
        <v>720</v>
      </c>
      <c r="H622" s="11">
        <v>600</v>
      </c>
      <c r="I622" s="11">
        <v>120</v>
      </c>
      <c r="J622" s="11">
        <f t="shared" si="284"/>
        <v>720</v>
      </c>
      <c r="K622" s="11">
        <v>600</v>
      </c>
      <c r="L622" s="11">
        <v>120</v>
      </c>
      <c r="M622" s="11">
        <f t="shared" si="285"/>
        <v>720</v>
      </c>
      <c r="N622" s="11">
        <v>600</v>
      </c>
      <c r="O622" s="11">
        <v>120</v>
      </c>
    </row>
    <row r="623" spans="1:15" ht="21.75" customHeight="1">
      <c r="A623" s="35"/>
      <c r="B623" s="36"/>
      <c r="C623" s="42" t="s">
        <v>20</v>
      </c>
      <c r="D623" s="11">
        <f t="shared" si="282"/>
        <v>720</v>
      </c>
      <c r="E623" s="27">
        <v>600</v>
      </c>
      <c r="F623" s="27">
        <v>120</v>
      </c>
      <c r="G623" s="11">
        <f t="shared" si="283"/>
        <v>720</v>
      </c>
      <c r="H623" s="11">
        <v>600</v>
      </c>
      <c r="I623" s="11">
        <v>120</v>
      </c>
      <c r="J623" s="11">
        <f t="shared" si="284"/>
        <v>720</v>
      </c>
      <c r="K623" s="11">
        <v>600</v>
      </c>
      <c r="L623" s="11">
        <v>120</v>
      </c>
      <c r="M623" s="11">
        <f t="shared" si="285"/>
        <v>720</v>
      </c>
      <c r="N623" s="11">
        <v>600</v>
      </c>
      <c r="O623" s="11">
        <v>120</v>
      </c>
    </row>
    <row r="624" spans="1:15" ht="24.75" customHeight="1">
      <c r="A624" s="35"/>
      <c r="B624" s="36"/>
      <c r="C624" s="42" t="s">
        <v>22</v>
      </c>
      <c r="D624" s="11">
        <f t="shared" si="282"/>
        <v>240</v>
      </c>
      <c r="E624" s="27">
        <v>200</v>
      </c>
      <c r="F624" s="27">
        <v>40</v>
      </c>
      <c r="G624" s="11">
        <f t="shared" si="283"/>
        <v>240</v>
      </c>
      <c r="H624" s="11">
        <v>200</v>
      </c>
      <c r="I624" s="11">
        <v>40</v>
      </c>
      <c r="J624" s="11">
        <f t="shared" si="284"/>
        <v>240</v>
      </c>
      <c r="K624" s="11">
        <v>200</v>
      </c>
      <c r="L624" s="11">
        <v>40</v>
      </c>
      <c r="M624" s="11">
        <f t="shared" si="285"/>
        <v>240</v>
      </c>
      <c r="N624" s="11">
        <v>200</v>
      </c>
      <c r="O624" s="11">
        <v>40</v>
      </c>
    </row>
    <row r="625" spans="1:15" ht="34.5" customHeight="1">
      <c r="A625" s="35"/>
      <c r="B625" s="36"/>
      <c r="C625" s="42" t="s">
        <v>23</v>
      </c>
      <c r="D625" s="11">
        <f t="shared" si="282"/>
        <v>255</v>
      </c>
      <c r="E625" s="27">
        <v>212.5</v>
      </c>
      <c r="F625" s="27">
        <v>42.5</v>
      </c>
      <c r="G625" s="11">
        <f t="shared" si="283"/>
        <v>510</v>
      </c>
      <c r="H625" s="11">
        <v>425</v>
      </c>
      <c r="I625" s="11">
        <v>85</v>
      </c>
      <c r="J625" s="11">
        <f t="shared" si="284"/>
        <v>765</v>
      </c>
      <c r="K625" s="11">
        <v>637.5</v>
      </c>
      <c r="L625" s="11">
        <v>127.5</v>
      </c>
      <c r="M625" s="11">
        <f t="shared" si="285"/>
        <v>1020</v>
      </c>
      <c r="N625" s="11">
        <v>850</v>
      </c>
      <c r="O625" s="11">
        <v>170</v>
      </c>
    </row>
    <row r="626" spans="1:15">
      <c r="A626" s="35"/>
      <c r="B626" s="36"/>
      <c r="C626" s="42" t="s">
        <v>24</v>
      </c>
      <c r="D626" s="11">
        <f t="shared" si="282"/>
        <v>180</v>
      </c>
      <c r="E626" s="27">
        <v>150</v>
      </c>
      <c r="F626" s="27">
        <v>30</v>
      </c>
      <c r="G626" s="11">
        <f t="shared" si="283"/>
        <v>360</v>
      </c>
      <c r="H626" s="11">
        <v>300</v>
      </c>
      <c r="I626" s="11">
        <v>60</v>
      </c>
      <c r="J626" s="11">
        <f t="shared" si="284"/>
        <v>540</v>
      </c>
      <c r="K626" s="11">
        <v>450</v>
      </c>
      <c r="L626" s="11">
        <v>90</v>
      </c>
      <c r="M626" s="11">
        <f t="shared" si="285"/>
        <v>720</v>
      </c>
      <c r="N626" s="11">
        <v>600</v>
      </c>
      <c r="O626" s="11">
        <v>120</v>
      </c>
    </row>
    <row r="627" spans="1:15">
      <c r="A627" s="35"/>
      <c r="B627" s="36"/>
      <c r="C627" s="42" t="s">
        <v>25</v>
      </c>
      <c r="D627" s="11">
        <f t="shared" si="282"/>
        <v>650</v>
      </c>
      <c r="E627" s="27">
        <f>542.5</f>
        <v>542.5</v>
      </c>
      <c r="F627" s="27">
        <v>107.5</v>
      </c>
      <c r="G627" s="11">
        <f t="shared" si="283"/>
        <v>910</v>
      </c>
      <c r="H627" s="11">
        <v>759.5</v>
      </c>
      <c r="I627" s="11">
        <v>150.5</v>
      </c>
      <c r="J627" s="11">
        <f t="shared" si="284"/>
        <v>1170</v>
      </c>
      <c r="K627" s="11">
        <v>976.5</v>
      </c>
      <c r="L627" s="11">
        <v>193.5</v>
      </c>
      <c r="M627" s="11">
        <f t="shared" si="285"/>
        <v>1300</v>
      </c>
      <c r="N627" s="11">
        <v>1085</v>
      </c>
      <c r="O627" s="11">
        <v>215</v>
      </c>
    </row>
    <row r="628" spans="1:15">
      <c r="A628" s="35"/>
      <c r="B628" s="36"/>
      <c r="C628" s="40" t="s">
        <v>26</v>
      </c>
      <c r="D628" s="11">
        <f t="shared" si="282"/>
        <v>107205.29999999999</v>
      </c>
      <c r="E628" s="27">
        <f>109854.4-E616-E617-E618-E619-E620-E621-E622-E623-E624-E625-E626-E627</f>
        <v>87629.4</v>
      </c>
      <c r="F628" s="27">
        <f>26855.9-F616-F617-F618-F619-F620-F621-F622-F623-F624-F625-F626-F627</f>
        <v>19575.900000000001</v>
      </c>
      <c r="G628" s="11">
        <f t="shared" si="283"/>
        <v>233964.59999999998</v>
      </c>
      <c r="H628" s="11">
        <v>190220.3</v>
      </c>
      <c r="I628" s="11">
        <v>43744.3</v>
      </c>
      <c r="J628" s="11">
        <f t="shared" si="284"/>
        <v>360723.89999999997</v>
      </c>
      <c r="K628" s="11">
        <v>292811.19999999995</v>
      </c>
      <c r="L628" s="11">
        <v>67912.700000000012</v>
      </c>
      <c r="M628" s="11">
        <f t="shared" si="285"/>
        <v>492241.1</v>
      </c>
      <c r="N628" s="11">
        <v>398852.6</v>
      </c>
      <c r="O628" s="11">
        <v>93388.500000000015</v>
      </c>
    </row>
    <row r="629" spans="1:15" ht="60" customHeight="1">
      <c r="A629" s="35"/>
      <c r="B629" s="6">
        <v>32001</v>
      </c>
      <c r="C629" s="39" t="s">
        <v>100</v>
      </c>
      <c r="D629" s="8">
        <f t="shared" si="282"/>
        <v>348000</v>
      </c>
      <c r="E629" s="8">
        <f t="shared" ref="E629:F629" si="286">E631</f>
        <v>290000</v>
      </c>
      <c r="F629" s="8">
        <f t="shared" si="286"/>
        <v>58000</v>
      </c>
      <c r="G629" s="8">
        <f t="shared" si="283"/>
        <v>558000</v>
      </c>
      <c r="H629" s="8">
        <f t="shared" ref="H629:I629" si="287">H631</f>
        <v>465000</v>
      </c>
      <c r="I629" s="8">
        <f t="shared" si="287"/>
        <v>93000</v>
      </c>
      <c r="J629" s="8">
        <f t="shared" si="284"/>
        <v>714000</v>
      </c>
      <c r="K629" s="8">
        <f t="shared" ref="K629:L629" si="288">K631</f>
        <v>595000</v>
      </c>
      <c r="L629" s="8">
        <f t="shared" si="288"/>
        <v>119000</v>
      </c>
      <c r="M629" s="8">
        <f t="shared" si="285"/>
        <v>786117.6</v>
      </c>
      <c r="N629" s="8">
        <f t="shared" ref="N629:O629" si="289">N631</f>
        <v>655098</v>
      </c>
      <c r="O629" s="8">
        <f t="shared" si="289"/>
        <v>131019.6</v>
      </c>
    </row>
    <row r="630" spans="1:15" ht="26.25" customHeight="1">
      <c r="A630" s="35"/>
      <c r="B630" s="36"/>
      <c r="C630" s="40" t="s">
        <v>10</v>
      </c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</row>
    <row r="631" spans="1:15">
      <c r="A631" s="35"/>
      <c r="B631" s="36"/>
      <c r="C631" s="41" t="s">
        <v>11</v>
      </c>
      <c r="D631" s="10">
        <f>E631+F631</f>
        <v>348000</v>
      </c>
      <c r="E631" s="10">
        <f t="shared" ref="E631:F631" si="290">E633</f>
        <v>290000</v>
      </c>
      <c r="F631" s="10">
        <f t="shared" si="290"/>
        <v>58000</v>
      </c>
      <c r="G631" s="10">
        <f>H631+I631</f>
        <v>558000</v>
      </c>
      <c r="H631" s="10">
        <f t="shared" ref="H631:I631" si="291">H633</f>
        <v>465000</v>
      </c>
      <c r="I631" s="10">
        <f t="shared" si="291"/>
        <v>93000</v>
      </c>
      <c r="J631" s="10">
        <f>K631+L631</f>
        <v>714000</v>
      </c>
      <c r="K631" s="10">
        <f t="shared" ref="K631:L631" si="292">K633</f>
        <v>595000</v>
      </c>
      <c r="L631" s="10">
        <f t="shared" si="292"/>
        <v>119000</v>
      </c>
      <c r="M631" s="10">
        <f>N631+O631</f>
        <v>786117.6</v>
      </c>
      <c r="N631" s="10">
        <f t="shared" ref="N631:O631" si="293">N633</f>
        <v>655098</v>
      </c>
      <c r="O631" s="10">
        <f t="shared" si="293"/>
        <v>131019.6</v>
      </c>
    </row>
    <row r="632" spans="1:15" ht="36" customHeight="1">
      <c r="A632" s="35"/>
      <c r="B632" s="36"/>
      <c r="C632" s="40" t="s">
        <v>12</v>
      </c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</row>
    <row r="633" spans="1:15">
      <c r="A633" s="35"/>
      <c r="B633" s="36"/>
      <c r="C633" s="40" t="s">
        <v>27</v>
      </c>
      <c r="D633" s="11">
        <f>E633+F633</f>
        <v>348000</v>
      </c>
      <c r="E633" s="11">
        <f t="shared" ref="E633:O633" si="294">E634</f>
        <v>290000</v>
      </c>
      <c r="F633" s="11">
        <f t="shared" si="294"/>
        <v>58000</v>
      </c>
      <c r="G633" s="11">
        <f>H633+I633</f>
        <v>558000</v>
      </c>
      <c r="H633" s="11">
        <f t="shared" si="294"/>
        <v>465000</v>
      </c>
      <c r="I633" s="11">
        <f t="shared" si="294"/>
        <v>93000</v>
      </c>
      <c r="J633" s="11">
        <f>K633+L633</f>
        <v>714000</v>
      </c>
      <c r="K633" s="11">
        <f t="shared" si="294"/>
        <v>595000</v>
      </c>
      <c r="L633" s="11">
        <f t="shared" si="294"/>
        <v>119000</v>
      </c>
      <c r="M633" s="11">
        <f>N633+O633</f>
        <v>786117.6</v>
      </c>
      <c r="N633" s="11">
        <f t="shared" si="294"/>
        <v>655098</v>
      </c>
      <c r="O633" s="11">
        <f t="shared" si="294"/>
        <v>131019.6</v>
      </c>
    </row>
    <row r="634" spans="1:15" ht="27.75" customHeight="1">
      <c r="A634" s="35"/>
      <c r="B634" s="36"/>
      <c r="C634" s="42" t="s">
        <v>56</v>
      </c>
      <c r="D634" s="11">
        <f>E634+F634</f>
        <v>348000</v>
      </c>
      <c r="E634" s="11">
        <v>290000</v>
      </c>
      <c r="F634" s="11">
        <v>58000</v>
      </c>
      <c r="G634" s="11">
        <f>H634+I634</f>
        <v>558000</v>
      </c>
      <c r="H634" s="11">
        <v>465000</v>
      </c>
      <c r="I634" s="11">
        <v>93000</v>
      </c>
      <c r="J634" s="11">
        <f>K634+L634</f>
        <v>714000</v>
      </c>
      <c r="K634" s="11">
        <v>595000</v>
      </c>
      <c r="L634" s="11">
        <v>119000</v>
      </c>
      <c r="M634" s="11">
        <f>N634+O634</f>
        <v>786117.6</v>
      </c>
      <c r="N634" s="11">
        <v>655098</v>
      </c>
      <c r="O634" s="11">
        <v>131019.6</v>
      </c>
    </row>
    <row r="635" spans="1:15" ht="79.5" customHeight="1">
      <c r="A635" s="35"/>
      <c r="B635" s="6">
        <v>32002</v>
      </c>
      <c r="C635" s="38" t="s">
        <v>127</v>
      </c>
      <c r="D635" s="8">
        <f>E635+F635</f>
        <v>282000</v>
      </c>
      <c r="E635" s="8">
        <f t="shared" ref="E635:F635" si="295">E637</f>
        <v>235000</v>
      </c>
      <c r="F635" s="8">
        <f t="shared" si="295"/>
        <v>47000</v>
      </c>
      <c r="G635" s="8">
        <f>H635+I635</f>
        <v>402000</v>
      </c>
      <c r="H635" s="8">
        <f t="shared" ref="H635:I635" si="296">H637</f>
        <v>335000</v>
      </c>
      <c r="I635" s="8">
        <f t="shared" si="296"/>
        <v>67000</v>
      </c>
      <c r="J635" s="8">
        <f>K635+L635</f>
        <v>456000</v>
      </c>
      <c r="K635" s="8">
        <f t="shared" ref="K635:L635" si="297">K637</f>
        <v>380000</v>
      </c>
      <c r="L635" s="8">
        <f t="shared" si="297"/>
        <v>76000</v>
      </c>
      <c r="M635" s="8">
        <f>N635+O635</f>
        <v>510341.30000000005</v>
      </c>
      <c r="N635" s="8">
        <f t="shared" ref="N635:O635" si="298">N637</f>
        <v>425284.4</v>
      </c>
      <c r="O635" s="8">
        <f t="shared" si="298"/>
        <v>85056.9</v>
      </c>
    </row>
    <row r="636" spans="1:15" ht="25.5" customHeight="1">
      <c r="A636" s="35"/>
      <c r="B636" s="36"/>
      <c r="C636" s="40" t="s">
        <v>10</v>
      </c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</row>
    <row r="637" spans="1:15" ht="19.5" customHeight="1">
      <c r="A637" s="35"/>
      <c r="B637" s="36"/>
      <c r="C637" s="41" t="s">
        <v>11</v>
      </c>
      <c r="D637" s="10">
        <f>E637+F637</f>
        <v>282000</v>
      </c>
      <c r="E637" s="10">
        <f t="shared" ref="E637:F637" si="299">E639</f>
        <v>235000</v>
      </c>
      <c r="F637" s="10">
        <f t="shared" si="299"/>
        <v>47000</v>
      </c>
      <c r="G637" s="10">
        <f>H637+I637</f>
        <v>402000</v>
      </c>
      <c r="H637" s="10">
        <f t="shared" ref="H637:I637" si="300">H639</f>
        <v>335000</v>
      </c>
      <c r="I637" s="10">
        <f t="shared" si="300"/>
        <v>67000</v>
      </c>
      <c r="J637" s="10">
        <f>K637+L637</f>
        <v>456000</v>
      </c>
      <c r="K637" s="10">
        <f t="shared" ref="K637:L637" si="301">K639</f>
        <v>380000</v>
      </c>
      <c r="L637" s="10">
        <f t="shared" si="301"/>
        <v>76000</v>
      </c>
      <c r="M637" s="10">
        <f>N637+O637</f>
        <v>510341.30000000005</v>
      </c>
      <c r="N637" s="10">
        <f t="shared" ref="N637:O637" si="302">N639</f>
        <v>425284.4</v>
      </c>
      <c r="O637" s="10">
        <f t="shared" si="302"/>
        <v>85056.9</v>
      </c>
    </row>
    <row r="638" spans="1:15" ht="31.5" customHeight="1">
      <c r="A638" s="35"/>
      <c r="B638" s="36"/>
      <c r="C638" s="40" t="s">
        <v>12</v>
      </c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</row>
    <row r="639" spans="1:15" ht="24" customHeight="1">
      <c r="A639" s="35"/>
      <c r="B639" s="36"/>
      <c r="C639" s="40" t="s">
        <v>27</v>
      </c>
      <c r="D639" s="11">
        <f>E639+F639</f>
        <v>282000</v>
      </c>
      <c r="E639" s="11">
        <f t="shared" ref="E639:O639" si="303">E640</f>
        <v>235000</v>
      </c>
      <c r="F639" s="11">
        <f t="shared" si="303"/>
        <v>47000</v>
      </c>
      <c r="G639" s="11">
        <f>H639+I639</f>
        <v>402000</v>
      </c>
      <c r="H639" s="11">
        <f t="shared" si="303"/>
        <v>335000</v>
      </c>
      <c r="I639" s="11">
        <f t="shared" si="303"/>
        <v>67000</v>
      </c>
      <c r="J639" s="11">
        <f>K639+L639</f>
        <v>456000</v>
      </c>
      <c r="K639" s="11">
        <f t="shared" si="303"/>
        <v>380000</v>
      </c>
      <c r="L639" s="11">
        <f t="shared" si="303"/>
        <v>76000</v>
      </c>
      <c r="M639" s="11">
        <f>N639+O639</f>
        <v>510341.30000000005</v>
      </c>
      <c r="N639" s="11">
        <f t="shared" si="303"/>
        <v>425284.4</v>
      </c>
      <c r="O639" s="11">
        <f t="shared" si="303"/>
        <v>85056.9</v>
      </c>
    </row>
    <row r="640" spans="1:15" ht="21" customHeight="1">
      <c r="A640" s="35"/>
      <c r="B640" s="36"/>
      <c r="C640" s="42" t="s">
        <v>28</v>
      </c>
      <c r="D640" s="11">
        <f>E640+F640</f>
        <v>282000</v>
      </c>
      <c r="E640" s="11">
        <v>235000</v>
      </c>
      <c r="F640" s="11">
        <v>47000</v>
      </c>
      <c r="G640" s="11">
        <f>H640+I640</f>
        <v>402000</v>
      </c>
      <c r="H640" s="11">
        <v>335000</v>
      </c>
      <c r="I640" s="11">
        <v>67000</v>
      </c>
      <c r="J640" s="11">
        <f>K640+L640</f>
        <v>456000</v>
      </c>
      <c r="K640" s="11">
        <v>380000</v>
      </c>
      <c r="L640" s="11">
        <v>76000</v>
      </c>
      <c r="M640" s="11">
        <f>N640+O640</f>
        <v>510341.30000000005</v>
      </c>
      <c r="N640" s="11">
        <v>425284.4</v>
      </c>
      <c r="O640" s="11">
        <v>85056.9</v>
      </c>
    </row>
    <row r="641" spans="1:15" s="4" customFormat="1" ht="53.25" customHeight="1">
      <c r="A641" s="32"/>
      <c r="B641" s="33"/>
      <c r="C641" s="38" t="s">
        <v>101</v>
      </c>
      <c r="D641" s="8">
        <f>E641+F641</f>
        <v>7674556.8999999994</v>
      </c>
      <c r="E641" s="8">
        <f>E642</f>
        <v>6175379.6999999993</v>
      </c>
      <c r="F641" s="8">
        <f>F642</f>
        <v>1499177.2000000002</v>
      </c>
      <c r="G641" s="8">
        <f>H641+I641</f>
        <v>12001543.5</v>
      </c>
      <c r="H641" s="8">
        <f>H642</f>
        <v>9521202.3000000007</v>
      </c>
      <c r="I641" s="8">
        <f>I642</f>
        <v>2480341.2000000002</v>
      </c>
      <c r="J641" s="8">
        <f>K641+L641</f>
        <v>16100260.1</v>
      </c>
      <c r="K641" s="8">
        <f>K642</f>
        <v>12408098.1</v>
      </c>
      <c r="L641" s="8">
        <f>L642</f>
        <v>3692162</v>
      </c>
      <c r="M641" s="8">
        <f>N641+O641</f>
        <v>18732324.800000001</v>
      </c>
      <c r="N641" s="8">
        <f>N642</f>
        <v>14379012.4</v>
      </c>
      <c r="O641" s="8">
        <f>O642</f>
        <v>4353312.4000000004</v>
      </c>
    </row>
    <row r="642" spans="1:15">
      <c r="A642" s="6">
        <v>1049</v>
      </c>
      <c r="B642" s="33"/>
      <c r="C642" s="39" t="s">
        <v>102</v>
      </c>
      <c r="D642" s="8">
        <f>E642+F642</f>
        <v>7674556.8999999994</v>
      </c>
      <c r="E642" s="8">
        <f>E644+E650+E671+E690+E696+E702+E716+E740+E746+E754+E760+E766+E772+E778+E784</f>
        <v>6175379.6999999993</v>
      </c>
      <c r="F642" s="8">
        <f>F644+F650+F671+F690+F696+F702+F716+F740+F746+F754+F760+F766+F772+F778+F784</f>
        <v>1499177.2000000002</v>
      </c>
      <c r="G642" s="8">
        <f>H642+I642</f>
        <v>12001543.5</v>
      </c>
      <c r="H642" s="8">
        <f>H644+H650+H671+H690+H696+H702+H716+H740+H746+H754+H760+H766+H772+H778+H784</f>
        <v>9521202.3000000007</v>
      </c>
      <c r="I642" s="8">
        <f>I644+I650+I671+I690+I696+I702+I716+I740+I746+I754+I760+I766+I772+I778+I784</f>
        <v>2480341.2000000002</v>
      </c>
      <c r="J642" s="8">
        <f>K642+L642</f>
        <v>16100260.1</v>
      </c>
      <c r="K642" s="8">
        <f>K644+K650+K671+K690+K696+K702+K716+K740+K746+K754+K760+K766+K772+K778+K784</f>
        <v>12408098.1</v>
      </c>
      <c r="L642" s="8">
        <f>L644+L650+L671+L690+L696+L702+L716+L740+L746+L754+L760+L766+L772+L778+L784</f>
        <v>3692162</v>
      </c>
      <c r="M642" s="8">
        <f>N642+O642</f>
        <v>18732324.800000001</v>
      </c>
      <c r="N642" s="8">
        <f>N644+N650+N671+N690+N696+N702+N716+N740+N746+N754+N760+N766+N772+N778+N784</f>
        <v>14379012.4</v>
      </c>
      <c r="O642" s="8">
        <f>O644+O650+O671+O690+O696+O702+O716+O740+O746+O754+O760+O766+O772+O778+O784</f>
        <v>4353312.4000000004</v>
      </c>
    </row>
    <row r="643" spans="1:15">
      <c r="A643" s="35"/>
      <c r="B643" s="36"/>
      <c r="C643" s="40" t="s">
        <v>9</v>
      </c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</row>
    <row r="644" spans="1:15" ht="66" customHeight="1">
      <c r="A644" s="35"/>
      <c r="B644" s="6">
        <v>11005</v>
      </c>
      <c r="C644" s="38" t="s">
        <v>126</v>
      </c>
      <c r="D644" s="8">
        <f>E644+F644</f>
        <v>0</v>
      </c>
      <c r="E644" s="8">
        <f t="shared" ref="E644:F644" si="304">E646</f>
        <v>0</v>
      </c>
      <c r="F644" s="8">
        <f t="shared" si="304"/>
        <v>0</v>
      </c>
      <c r="G644" s="8">
        <f>H644+I644</f>
        <v>1750</v>
      </c>
      <c r="H644" s="8">
        <f t="shared" ref="H644:I644" si="305">H646</f>
        <v>1400</v>
      </c>
      <c r="I644" s="8">
        <f t="shared" si="305"/>
        <v>350</v>
      </c>
      <c r="J644" s="8">
        <f>K644+L644</f>
        <v>1750</v>
      </c>
      <c r="K644" s="8">
        <f t="shared" ref="K644:L644" si="306">K646</f>
        <v>1400</v>
      </c>
      <c r="L644" s="8">
        <f t="shared" si="306"/>
        <v>350</v>
      </c>
      <c r="M644" s="8">
        <f>N644+O644</f>
        <v>1750</v>
      </c>
      <c r="N644" s="8">
        <f t="shared" ref="N644:O644" si="307">N646</f>
        <v>1400</v>
      </c>
      <c r="O644" s="8">
        <f t="shared" si="307"/>
        <v>350</v>
      </c>
    </row>
    <row r="645" spans="1:15" ht="23.25" customHeight="1">
      <c r="A645" s="35"/>
      <c r="B645" s="36"/>
      <c r="C645" s="40" t="s">
        <v>10</v>
      </c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</row>
    <row r="646" spans="1:15" ht="35.25" customHeight="1">
      <c r="A646" s="35"/>
      <c r="B646" s="36"/>
      <c r="C646" s="41" t="s">
        <v>103</v>
      </c>
      <c r="D646" s="10">
        <f>E646+F646</f>
        <v>0</v>
      </c>
      <c r="E646" s="10">
        <f t="shared" ref="E646:F646" si="308">E648</f>
        <v>0</v>
      </c>
      <c r="F646" s="10">
        <f t="shared" si="308"/>
        <v>0</v>
      </c>
      <c r="G646" s="10">
        <f>H646+I646</f>
        <v>1750</v>
      </c>
      <c r="H646" s="10">
        <f t="shared" ref="H646:I646" si="309">H648</f>
        <v>1400</v>
      </c>
      <c r="I646" s="10">
        <f t="shared" si="309"/>
        <v>350</v>
      </c>
      <c r="J646" s="10">
        <f>K646+L646</f>
        <v>1750</v>
      </c>
      <c r="K646" s="10">
        <f t="shared" ref="K646:L646" si="310">K648</f>
        <v>1400</v>
      </c>
      <c r="L646" s="10">
        <f t="shared" si="310"/>
        <v>350</v>
      </c>
      <c r="M646" s="10">
        <f>N646+O646</f>
        <v>1750</v>
      </c>
      <c r="N646" s="10">
        <f t="shared" ref="N646:O646" si="311">N648</f>
        <v>1400</v>
      </c>
      <c r="O646" s="10">
        <f t="shared" si="311"/>
        <v>350</v>
      </c>
    </row>
    <row r="647" spans="1:15" ht="36" customHeight="1">
      <c r="A647" s="35"/>
      <c r="B647" s="36"/>
      <c r="C647" s="40" t="s">
        <v>12</v>
      </c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</row>
    <row r="648" spans="1:15" ht="26.25" customHeight="1">
      <c r="A648" s="35"/>
      <c r="B648" s="36"/>
      <c r="C648" s="40" t="s">
        <v>13</v>
      </c>
      <c r="D648" s="11">
        <f>E648+F648</f>
        <v>0</v>
      </c>
      <c r="E648" s="11">
        <f t="shared" ref="E648:O648" si="312">E649</f>
        <v>0</v>
      </c>
      <c r="F648" s="11">
        <f t="shared" si="312"/>
        <v>0</v>
      </c>
      <c r="G648" s="11">
        <f>H648+I648</f>
        <v>1750</v>
      </c>
      <c r="H648" s="11">
        <f t="shared" si="312"/>
        <v>1400</v>
      </c>
      <c r="I648" s="11">
        <f t="shared" si="312"/>
        <v>350</v>
      </c>
      <c r="J648" s="11">
        <f>K648+L648</f>
        <v>1750</v>
      </c>
      <c r="K648" s="11">
        <f t="shared" si="312"/>
        <v>1400</v>
      </c>
      <c r="L648" s="11">
        <f t="shared" si="312"/>
        <v>350</v>
      </c>
      <c r="M648" s="11">
        <f>N648+O648</f>
        <v>1750</v>
      </c>
      <c r="N648" s="11">
        <f t="shared" si="312"/>
        <v>1400</v>
      </c>
      <c r="O648" s="11">
        <f t="shared" si="312"/>
        <v>350</v>
      </c>
    </row>
    <row r="649" spans="1:15" ht="23.25" customHeight="1">
      <c r="A649" s="35"/>
      <c r="B649" s="36"/>
      <c r="C649" s="40" t="s">
        <v>26</v>
      </c>
      <c r="D649" s="11">
        <f>E649+F649</f>
        <v>0</v>
      </c>
      <c r="E649" s="11"/>
      <c r="F649" s="11"/>
      <c r="G649" s="11">
        <f>H649+I649</f>
        <v>1750</v>
      </c>
      <c r="H649" s="11">
        <v>1400</v>
      </c>
      <c r="I649" s="11">
        <v>350</v>
      </c>
      <c r="J649" s="11">
        <f>K649+L649</f>
        <v>1750</v>
      </c>
      <c r="K649" s="11">
        <v>1400</v>
      </c>
      <c r="L649" s="11">
        <v>350</v>
      </c>
      <c r="M649" s="11">
        <f>N649+O649</f>
        <v>1750</v>
      </c>
      <c r="N649" s="11">
        <v>1400</v>
      </c>
      <c r="O649" s="11">
        <v>350</v>
      </c>
    </row>
    <row r="650" spans="1:15" ht="75.75" customHeight="1">
      <c r="A650" s="35"/>
      <c r="B650" s="6">
        <v>11006</v>
      </c>
      <c r="C650" s="38" t="s">
        <v>125</v>
      </c>
      <c r="D650" s="8">
        <f>E650+F650</f>
        <v>219779.19999999998</v>
      </c>
      <c r="E650" s="8">
        <f>E654</f>
        <v>172830.19999999998</v>
      </c>
      <c r="F650" s="8">
        <f>F654</f>
        <v>46949</v>
      </c>
      <c r="G650" s="8">
        <f>H650+I650</f>
        <v>549448.4</v>
      </c>
      <c r="H650" s="8">
        <f>H654</f>
        <v>432075.6</v>
      </c>
      <c r="I650" s="8">
        <f>I654</f>
        <v>117372.8</v>
      </c>
      <c r="J650" s="8">
        <f>K650+L650</f>
        <v>879117.69999999984</v>
      </c>
      <c r="K650" s="8">
        <f>K654</f>
        <v>691320.99999999988</v>
      </c>
      <c r="L650" s="8">
        <f>L654</f>
        <v>187796.69999999998</v>
      </c>
      <c r="M650" s="8">
        <f>N650+O650</f>
        <v>1098897.0999999999</v>
      </c>
      <c r="N650" s="8">
        <f>N654</f>
        <v>864151.2</v>
      </c>
      <c r="O650" s="8">
        <f>O654</f>
        <v>234745.9</v>
      </c>
    </row>
    <row r="651" spans="1:15">
      <c r="A651" s="35"/>
      <c r="B651" s="36"/>
      <c r="C651" s="40" t="s">
        <v>10</v>
      </c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</row>
    <row r="652" spans="1:15" ht="39" customHeight="1">
      <c r="A652" s="35"/>
      <c r="B652" s="36"/>
      <c r="C652" s="41" t="s">
        <v>103</v>
      </c>
      <c r="D652" s="10">
        <f>E652+F652</f>
        <v>219779.19999999998</v>
      </c>
      <c r="E652" s="10">
        <f>E650</f>
        <v>172830.19999999998</v>
      </c>
      <c r="F652" s="10">
        <f>F650</f>
        <v>46949</v>
      </c>
      <c r="G652" s="10">
        <f>H652+I652</f>
        <v>549448.4</v>
      </c>
      <c r="H652" s="10">
        <f>H650</f>
        <v>432075.6</v>
      </c>
      <c r="I652" s="10">
        <f>I650</f>
        <v>117372.8</v>
      </c>
      <c r="J652" s="10">
        <f>K652+L652</f>
        <v>879117.69999999984</v>
      </c>
      <c r="K652" s="10">
        <f>K650</f>
        <v>691320.99999999988</v>
      </c>
      <c r="L652" s="10">
        <f>L650</f>
        <v>187796.69999999998</v>
      </c>
      <c r="M652" s="10">
        <f>N652+O652</f>
        <v>1098897.0999999999</v>
      </c>
      <c r="N652" s="10">
        <f>N650</f>
        <v>864151.2</v>
      </c>
      <c r="O652" s="10">
        <f>O650</f>
        <v>234745.9</v>
      </c>
    </row>
    <row r="653" spans="1:15" ht="34.5" customHeight="1">
      <c r="A653" s="35"/>
      <c r="B653" s="36"/>
      <c r="C653" s="40" t="s">
        <v>12</v>
      </c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</row>
    <row r="654" spans="1:15" ht="24.75" customHeight="1">
      <c r="A654" s="35"/>
      <c r="B654" s="36"/>
      <c r="C654" s="40" t="s">
        <v>13</v>
      </c>
      <c r="D654" s="11">
        <f t="shared" ref="D654:D671" si="313">E654+F654</f>
        <v>219779.19999999998</v>
      </c>
      <c r="E654" s="11">
        <f>SUM(E655:E670)</f>
        <v>172830.19999999998</v>
      </c>
      <c r="F654" s="11">
        <f>SUM(F655:F670)</f>
        <v>46949</v>
      </c>
      <c r="G654" s="11">
        <f t="shared" ref="G654:G671" si="314">H654+I654</f>
        <v>549448.4</v>
      </c>
      <c r="H654" s="11">
        <f>SUM(H655:H670)</f>
        <v>432075.6</v>
      </c>
      <c r="I654" s="11">
        <f>SUM(I655:I670)</f>
        <v>117372.8</v>
      </c>
      <c r="J654" s="11">
        <f t="shared" ref="J654:J671" si="315">K654+L654</f>
        <v>879117.69999999984</v>
      </c>
      <c r="K654" s="11">
        <f>SUM(K655:K670)</f>
        <v>691320.99999999988</v>
      </c>
      <c r="L654" s="11">
        <f>SUM(L655:L670)</f>
        <v>187796.69999999998</v>
      </c>
      <c r="M654" s="11">
        <f t="shared" ref="M654:M671" si="316">N654+O654</f>
        <v>1098897.0999999999</v>
      </c>
      <c r="N654" s="11">
        <f>SUM(N655:N670)</f>
        <v>864151.2</v>
      </c>
      <c r="O654" s="11">
        <f>SUM(O655:O670)</f>
        <v>234745.9</v>
      </c>
    </row>
    <row r="655" spans="1:15">
      <c r="A655" s="35"/>
      <c r="B655" s="36"/>
      <c r="C655" s="42" t="s">
        <v>14</v>
      </c>
      <c r="D655" s="11">
        <f t="shared" si="313"/>
        <v>22875</v>
      </c>
      <c r="E655" s="22">
        <v>18300</v>
      </c>
      <c r="F655" s="22">
        <v>4575</v>
      </c>
      <c r="G655" s="11">
        <f t="shared" si="314"/>
        <v>45750</v>
      </c>
      <c r="H655" s="11">
        <v>36600</v>
      </c>
      <c r="I655" s="11">
        <v>9150</v>
      </c>
      <c r="J655" s="11">
        <f t="shared" si="315"/>
        <v>69260.400000000009</v>
      </c>
      <c r="K655" s="11">
        <v>55408.3</v>
      </c>
      <c r="L655" s="11">
        <v>13852.1</v>
      </c>
      <c r="M655" s="11">
        <f t="shared" si="316"/>
        <v>99760.4</v>
      </c>
      <c r="N655" s="11">
        <v>79808.3</v>
      </c>
      <c r="O655" s="11">
        <v>19952.099999999999</v>
      </c>
    </row>
    <row r="656" spans="1:15" ht="19.5" customHeight="1">
      <c r="A656" s="35"/>
      <c r="B656" s="36"/>
      <c r="C656" s="42" t="s">
        <v>32</v>
      </c>
      <c r="D656" s="11">
        <f t="shared" si="313"/>
        <v>25</v>
      </c>
      <c r="E656" s="22">
        <v>20</v>
      </c>
      <c r="F656" s="22">
        <v>5</v>
      </c>
      <c r="G656" s="11">
        <f t="shared" si="314"/>
        <v>50</v>
      </c>
      <c r="H656" s="11">
        <v>40</v>
      </c>
      <c r="I656" s="11">
        <v>10</v>
      </c>
      <c r="J656" s="11">
        <f t="shared" si="315"/>
        <v>75</v>
      </c>
      <c r="K656" s="11">
        <v>60</v>
      </c>
      <c r="L656" s="11">
        <v>15</v>
      </c>
      <c r="M656" s="11">
        <f t="shared" si="316"/>
        <v>100</v>
      </c>
      <c r="N656" s="11">
        <v>80</v>
      </c>
      <c r="O656" s="11">
        <v>20</v>
      </c>
    </row>
    <row r="657" spans="1:15" ht="23.25" customHeight="1">
      <c r="A657" s="35"/>
      <c r="B657" s="36"/>
      <c r="C657" s="42" t="s">
        <v>15</v>
      </c>
      <c r="D657" s="11">
        <f t="shared" si="313"/>
        <v>80</v>
      </c>
      <c r="E657" s="22">
        <v>64</v>
      </c>
      <c r="F657" s="22">
        <v>16</v>
      </c>
      <c r="G657" s="11">
        <f t="shared" si="314"/>
        <v>160</v>
      </c>
      <c r="H657" s="11">
        <v>128</v>
      </c>
      <c r="I657" s="11">
        <v>32</v>
      </c>
      <c r="J657" s="11">
        <f t="shared" si="315"/>
        <v>240</v>
      </c>
      <c r="K657" s="11">
        <v>192</v>
      </c>
      <c r="L657" s="11">
        <v>48</v>
      </c>
      <c r="M657" s="11">
        <f t="shared" si="316"/>
        <v>320</v>
      </c>
      <c r="N657" s="11">
        <v>256</v>
      </c>
      <c r="O657" s="11">
        <v>64</v>
      </c>
    </row>
    <row r="658" spans="1:15" ht="20.25" customHeight="1">
      <c r="A658" s="35"/>
      <c r="B658" s="36"/>
      <c r="C658" s="42" t="s">
        <v>16</v>
      </c>
      <c r="D658" s="11">
        <f t="shared" si="313"/>
        <v>234.8</v>
      </c>
      <c r="E658" s="22">
        <v>187.8</v>
      </c>
      <c r="F658" s="22">
        <v>47</v>
      </c>
      <c r="G658" s="11">
        <f t="shared" si="314"/>
        <v>1914.8</v>
      </c>
      <c r="H658" s="11">
        <v>1531.8</v>
      </c>
      <c r="I658" s="11">
        <v>383</v>
      </c>
      <c r="J658" s="11">
        <f t="shared" si="315"/>
        <v>2149.6</v>
      </c>
      <c r="K658" s="11">
        <v>1719.6</v>
      </c>
      <c r="L658" s="11">
        <v>430</v>
      </c>
      <c r="M658" s="11">
        <f t="shared" si="316"/>
        <v>2384.3999999999996</v>
      </c>
      <c r="N658" s="11">
        <v>1907.3999999999999</v>
      </c>
      <c r="O658" s="11">
        <v>477</v>
      </c>
    </row>
    <row r="659" spans="1:15" ht="21.75" customHeight="1">
      <c r="A659" s="35"/>
      <c r="B659" s="36"/>
      <c r="C659" s="42" t="s">
        <v>17</v>
      </c>
      <c r="D659" s="11">
        <f t="shared" si="313"/>
        <v>159</v>
      </c>
      <c r="E659" s="22">
        <v>127.2</v>
      </c>
      <c r="F659" s="22">
        <v>31.8</v>
      </c>
      <c r="G659" s="11">
        <f t="shared" si="314"/>
        <v>318</v>
      </c>
      <c r="H659" s="11">
        <v>254.4</v>
      </c>
      <c r="I659" s="11">
        <v>63.6</v>
      </c>
      <c r="J659" s="11">
        <f t="shared" si="315"/>
        <v>477</v>
      </c>
      <c r="K659" s="11">
        <v>381.6</v>
      </c>
      <c r="L659" s="11">
        <v>95.4</v>
      </c>
      <c r="M659" s="11">
        <f t="shared" si="316"/>
        <v>638</v>
      </c>
      <c r="N659" s="11">
        <v>510.40000000000003</v>
      </c>
      <c r="O659" s="11">
        <v>127.60000000000001</v>
      </c>
    </row>
    <row r="660" spans="1:15" ht="23.25" customHeight="1">
      <c r="A660" s="35"/>
      <c r="B660" s="36"/>
      <c r="C660" s="42" t="s">
        <v>35</v>
      </c>
      <c r="D660" s="11">
        <f t="shared" si="313"/>
        <v>350</v>
      </c>
      <c r="E660" s="22">
        <v>280</v>
      </c>
      <c r="F660" s="22">
        <v>70</v>
      </c>
      <c r="G660" s="11">
        <f t="shared" si="314"/>
        <v>700</v>
      </c>
      <c r="H660" s="11">
        <v>560</v>
      </c>
      <c r="I660" s="11">
        <v>140</v>
      </c>
      <c r="J660" s="11">
        <f t="shared" si="315"/>
        <v>1050</v>
      </c>
      <c r="K660" s="11">
        <v>840</v>
      </c>
      <c r="L660" s="11">
        <v>210</v>
      </c>
      <c r="M660" s="11">
        <f t="shared" si="316"/>
        <v>2910</v>
      </c>
      <c r="N660" s="11">
        <v>2328</v>
      </c>
      <c r="O660" s="11">
        <v>582</v>
      </c>
    </row>
    <row r="661" spans="1:15" ht="21.75" customHeight="1">
      <c r="A661" s="35"/>
      <c r="B661" s="36"/>
      <c r="C661" s="42" t="s">
        <v>20</v>
      </c>
      <c r="D661" s="11">
        <f t="shared" si="313"/>
        <v>228.8</v>
      </c>
      <c r="E661" s="22">
        <v>183</v>
      </c>
      <c r="F661" s="22">
        <v>45.8</v>
      </c>
      <c r="G661" s="11">
        <f t="shared" si="314"/>
        <v>457.6</v>
      </c>
      <c r="H661" s="11">
        <v>366</v>
      </c>
      <c r="I661" s="11">
        <v>91.6</v>
      </c>
      <c r="J661" s="11">
        <f t="shared" si="315"/>
        <v>686.4</v>
      </c>
      <c r="K661" s="11">
        <v>549</v>
      </c>
      <c r="L661" s="11">
        <v>137.39999999999998</v>
      </c>
      <c r="M661" s="11">
        <f t="shared" si="316"/>
        <v>915.09999999999991</v>
      </c>
      <c r="N661" s="11">
        <v>732</v>
      </c>
      <c r="O661" s="11">
        <v>183.09999999999997</v>
      </c>
    </row>
    <row r="662" spans="1:15" ht="19.5" customHeight="1">
      <c r="A662" s="35"/>
      <c r="B662" s="36"/>
      <c r="C662" s="42" t="s">
        <v>21</v>
      </c>
      <c r="D662" s="11">
        <f t="shared" si="313"/>
        <v>1416.6000000000001</v>
      </c>
      <c r="E662" s="22">
        <v>1133.4000000000001</v>
      </c>
      <c r="F662" s="22">
        <v>283.2</v>
      </c>
      <c r="G662" s="11">
        <f t="shared" si="314"/>
        <v>2833.1</v>
      </c>
      <c r="H662" s="11">
        <v>2266.6999999999998</v>
      </c>
      <c r="I662" s="11">
        <v>566.4</v>
      </c>
      <c r="J662" s="11">
        <f t="shared" si="315"/>
        <v>4289.2</v>
      </c>
      <c r="K662" s="11">
        <v>3431.6</v>
      </c>
      <c r="L662" s="11">
        <v>857.59999999999991</v>
      </c>
      <c r="M662" s="11">
        <f t="shared" si="316"/>
        <v>6178.2</v>
      </c>
      <c r="N662" s="11">
        <v>4942.8</v>
      </c>
      <c r="O662" s="11">
        <v>1235.3999999999999</v>
      </c>
    </row>
    <row r="663" spans="1:15" ht="20.25" customHeight="1">
      <c r="A663" s="35"/>
      <c r="B663" s="36"/>
      <c r="C663" s="42" t="s">
        <v>22</v>
      </c>
      <c r="D663" s="11">
        <f t="shared" si="313"/>
        <v>100</v>
      </c>
      <c r="E663" s="22">
        <v>80</v>
      </c>
      <c r="F663" s="22">
        <v>20</v>
      </c>
      <c r="G663" s="11">
        <f t="shared" si="314"/>
        <v>200</v>
      </c>
      <c r="H663" s="11">
        <v>160</v>
      </c>
      <c r="I663" s="11">
        <v>40</v>
      </c>
      <c r="J663" s="11">
        <f t="shared" si="315"/>
        <v>300</v>
      </c>
      <c r="K663" s="11">
        <v>240</v>
      </c>
      <c r="L663" s="11">
        <v>60</v>
      </c>
      <c r="M663" s="11">
        <f t="shared" si="316"/>
        <v>350</v>
      </c>
      <c r="N663" s="11">
        <v>280</v>
      </c>
      <c r="O663" s="11">
        <v>70</v>
      </c>
    </row>
    <row r="664" spans="1:15" ht="22.5" customHeight="1">
      <c r="A664" s="35"/>
      <c r="B664" s="36"/>
      <c r="C664" s="42" t="s">
        <v>65</v>
      </c>
      <c r="D664" s="11">
        <f t="shared" si="313"/>
        <v>675</v>
      </c>
      <c r="E664" s="22">
        <v>540</v>
      </c>
      <c r="F664" s="22">
        <v>135</v>
      </c>
      <c r="G664" s="11">
        <f t="shared" si="314"/>
        <v>1350</v>
      </c>
      <c r="H664" s="11">
        <v>1080</v>
      </c>
      <c r="I664" s="11">
        <v>270</v>
      </c>
      <c r="J664" s="11">
        <f t="shared" si="315"/>
        <v>1850</v>
      </c>
      <c r="K664" s="11">
        <v>1480</v>
      </c>
      <c r="L664" s="11">
        <v>370</v>
      </c>
      <c r="M664" s="11">
        <f t="shared" si="316"/>
        <v>2700</v>
      </c>
      <c r="N664" s="11">
        <v>2160</v>
      </c>
      <c r="O664" s="11">
        <v>540</v>
      </c>
    </row>
    <row r="665" spans="1:15" ht="30" customHeight="1">
      <c r="A665" s="35"/>
      <c r="B665" s="36"/>
      <c r="C665" s="42" t="s">
        <v>23</v>
      </c>
      <c r="D665" s="11">
        <f t="shared" si="313"/>
        <v>172.79999999999998</v>
      </c>
      <c r="E665" s="22">
        <v>138.19999999999999</v>
      </c>
      <c r="F665" s="22">
        <v>34.6</v>
      </c>
      <c r="G665" s="11">
        <f t="shared" si="314"/>
        <v>345.59999999999997</v>
      </c>
      <c r="H665" s="11">
        <v>276.39999999999998</v>
      </c>
      <c r="I665" s="11">
        <v>69.2</v>
      </c>
      <c r="J665" s="11">
        <f t="shared" si="315"/>
        <v>518.4</v>
      </c>
      <c r="K665" s="11">
        <v>414.59999999999997</v>
      </c>
      <c r="L665" s="11">
        <v>103.80000000000001</v>
      </c>
      <c r="M665" s="11">
        <f t="shared" si="316"/>
        <v>691</v>
      </c>
      <c r="N665" s="11">
        <v>552.79999999999995</v>
      </c>
      <c r="O665" s="11">
        <v>138.20000000000002</v>
      </c>
    </row>
    <row r="666" spans="1:15" ht="23.25" customHeight="1">
      <c r="A666" s="35"/>
      <c r="B666" s="36"/>
      <c r="C666" s="42" t="s">
        <v>24</v>
      </c>
      <c r="D666" s="11">
        <f t="shared" si="313"/>
        <v>453</v>
      </c>
      <c r="E666" s="22">
        <v>362.4</v>
      </c>
      <c r="F666" s="22">
        <v>90.6</v>
      </c>
      <c r="G666" s="11">
        <f t="shared" si="314"/>
        <v>906</v>
      </c>
      <c r="H666" s="11">
        <v>724.8</v>
      </c>
      <c r="I666" s="11">
        <v>181.2</v>
      </c>
      <c r="J666" s="11">
        <f t="shared" si="315"/>
        <v>1358.9999999999998</v>
      </c>
      <c r="K666" s="11">
        <v>1087.1999999999998</v>
      </c>
      <c r="L666" s="11">
        <v>271.79999999999995</v>
      </c>
      <c r="M666" s="11">
        <f t="shared" si="316"/>
        <v>1812</v>
      </c>
      <c r="N666" s="11">
        <v>1449.6</v>
      </c>
      <c r="O666" s="11">
        <v>362.4</v>
      </c>
    </row>
    <row r="667" spans="1:15" ht="24" customHeight="1">
      <c r="A667" s="35"/>
      <c r="B667" s="36"/>
      <c r="C667" s="42" t="s">
        <v>25</v>
      </c>
      <c r="D667" s="11">
        <f t="shared" si="313"/>
        <v>445.5</v>
      </c>
      <c r="E667" s="22">
        <v>356.4</v>
      </c>
      <c r="F667" s="22">
        <v>89.1</v>
      </c>
      <c r="G667" s="11">
        <f t="shared" si="314"/>
        <v>891</v>
      </c>
      <c r="H667" s="11">
        <v>712.8</v>
      </c>
      <c r="I667" s="11">
        <v>178.2</v>
      </c>
      <c r="J667" s="11">
        <f t="shared" si="315"/>
        <v>1336.4999999999998</v>
      </c>
      <c r="K667" s="11">
        <v>1069.1999999999998</v>
      </c>
      <c r="L667" s="11">
        <v>267.29999999999995</v>
      </c>
      <c r="M667" s="11">
        <f t="shared" si="316"/>
        <v>1782</v>
      </c>
      <c r="N667" s="11">
        <v>1425.6</v>
      </c>
      <c r="O667" s="11">
        <v>356.4</v>
      </c>
    </row>
    <row r="668" spans="1:15" ht="21.75" customHeight="1">
      <c r="A668" s="35"/>
      <c r="B668" s="36"/>
      <c r="C668" s="42" t="s">
        <v>39</v>
      </c>
      <c r="D668" s="11">
        <f t="shared" si="313"/>
        <v>50</v>
      </c>
      <c r="E668" s="22">
        <v>40</v>
      </c>
      <c r="F668" s="22">
        <v>10</v>
      </c>
      <c r="G668" s="11">
        <f t="shared" si="314"/>
        <v>100</v>
      </c>
      <c r="H668" s="11">
        <v>80</v>
      </c>
      <c r="I668" s="11">
        <v>20</v>
      </c>
      <c r="J668" s="11">
        <f t="shared" si="315"/>
        <v>150</v>
      </c>
      <c r="K668" s="11">
        <v>120</v>
      </c>
      <c r="L668" s="11">
        <v>30</v>
      </c>
      <c r="M668" s="11">
        <f t="shared" si="316"/>
        <v>200</v>
      </c>
      <c r="N668" s="11">
        <v>160</v>
      </c>
      <c r="O668" s="11">
        <v>40</v>
      </c>
    </row>
    <row r="669" spans="1:15" ht="25.5" customHeight="1">
      <c r="A669" s="35"/>
      <c r="B669" s="36"/>
      <c r="C669" s="42" t="s">
        <v>104</v>
      </c>
      <c r="D669" s="11">
        <f t="shared" si="313"/>
        <v>10</v>
      </c>
      <c r="E669" s="22">
        <v>8</v>
      </c>
      <c r="F669" s="22">
        <v>2</v>
      </c>
      <c r="G669" s="11">
        <f t="shared" si="314"/>
        <v>50</v>
      </c>
      <c r="H669" s="11">
        <v>40</v>
      </c>
      <c r="I669" s="11">
        <v>10</v>
      </c>
      <c r="J669" s="11">
        <f t="shared" si="315"/>
        <v>100</v>
      </c>
      <c r="K669" s="11">
        <v>80</v>
      </c>
      <c r="L669" s="11">
        <v>20</v>
      </c>
      <c r="M669" s="11">
        <f t="shared" si="316"/>
        <v>100</v>
      </c>
      <c r="N669" s="11">
        <v>80</v>
      </c>
      <c r="O669" s="11">
        <v>20</v>
      </c>
    </row>
    <row r="670" spans="1:15">
      <c r="A670" s="35"/>
      <c r="B670" s="36"/>
      <c r="C670" s="40" t="s">
        <v>26</v>
      </c>
      <c r="D670" s="11">
        <f t="shared" si="313"/>
        <v>192503.69999999998</v>
      </c>
      <c r="E670" s="22">
        <v>151009.79999999999</v>
      </c>
      <c r="F670" s="22">
        <v>41493.9</v>
      </c>
      <c r="G670" s="11">
        <f t="shared" si="314"/>
        <v>493422.29999999993</v>
      </c>
      <c r="H670" s="11">
        <v>387254.69999999995</v>
      </c>
      <c r="I670" s="11">
        <v>106167.6</v>
      </c>
      <c r="J670" s="11">
        <f t="shared" si="315"/>
        <v>795276.2</v>
      </c>
      <c r="K670" s="11">
        <v>624247.89999999991</v>
      </c>
      <c r="L670" s="11">
        <v>171028.3</v>
      </c>
      <c r="M670" s="11">
        <f t="shared" si="316"/>
        <v>978055.99999999988</v>
      </c>
      <c r="N670" s="11">
        <v>767478.29999999993</v>
      </c>
      <c r="O670" s="11">
        <v>210577.69999999998</v>
      </c>
    </row>
    <row r="671" spans="1:15" ht="83.25" customHeight="1">
      <c r="A671" s="35"/>
      <c r="B671" s="6">
        <v>11007</v>
      </c>
      <c r="C671" s="39" t="s">
        <v>105</v>
      </c>
      <c r="D671" s="8">
        <f t="shared" si="313"/>
        <v>240000</v>
      </c>
      <c r="E671" s="8">
        <f>E675</f>
        <v>175000</v>
      </c>
      <c r="F671" s="8">
        <f>F675</f>
        <v>65000</v>
      </c>
      <c r="G671" s="8">
        <f t="shared" si="314"/>
        <v>500639.99999999994</v>
      </c>
      <c r="H671" s="8">
        <f>H675</f>
        <v>354999.99999999994</v>
      </c>
      <c r="I671" s="8">
        <f>I675</f>
        <v>145640</v>
      </c>
      <c r="J671" s="8">
        <f t="shared" si="315"/>
        <v>749646.5</v>
      </c>
      <c r="K671" s="8">
        <f>K675</f>
        <v>545500</v>
      </c>
      <c r="L671" s="8">
        <f>L675</f>
        <v>204146.5</v>
      </c>
      <c r="M671" s="8">
        <f t="shared" si="316"/>
        <v>1020442.2999999999</v>
      </c>
      <c r="N671" s="8">
        <f>N675</f>
        <v>699791.2</v>
      </c>
      <c r="O671" s="8">
        <f>O675</f>
        <v>320651.09999999998</v>
      </c>
    </row>
    <row r="672" spans="1:15" ht="22.5" customHeight="1">
      <c r="A672" s="35"/>
      <c r="B672" s="36"/>
      <c r="C672" s="40" t="s">
        <v>10</v>
      </c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</row>
    <row r="673" spans="1:15" ht="39" customHeight="1">
      <c r="A673" s="35"/>
      <c r="B673" s="36"/>
      <c r="C673" s="41" t="s">
        <v>103</v>
      </c>
      <c r="D673" s="10">
        <f>E673+F673</f>
        <v>240000</v>
      </c>
      <c r="E673" s="10">
        <f>E671</f>
        <v>175000</v>
      </c>
      <c r="F673" s="10">
        <f>F671</f>
        <v>65000</v>
      </c>
      <c r="G673" s="10">
        <f>H673+I673</f>
        <v>500639.99999999994</v>
      </c>
      <c r="H673" s="10">
        <f>H671</f>
        <v>354999.99999999994</v>
      </c>
      <c r="I673" s="10">
        <f>I671</f>
        <v>145640</v>
      </c>
      <c r="J673" s="10">
        <f>K673+L673</f>
        <v>749646.5</v>
      </c>
      <c r="K673" s="10">
        <f>K671</f>
        <v>545500</v>
      </c>
      <c r="L673" s="10">
        <f>L671</f>
        <v>204146.5</v>
      </c>
      <c r="M673" s="10">
        <f>N673+O673</f>
        <v>1020442.2999999999</v>
      </c>
      <c r="N673" s="10">
        <f>N671</f>
        <v>699791.2</v>
      </c>
      <c r="O673" s="10">
        <f>O671</f>
        <v>320651.09999999998</v>
      </c>
    </row>
    <row r="674" spans="1:15" ht="37.5" customHeight="1">
      <c r="A674" s="35"/>
      <c r="B674" s="36"/>
      <c r="C674" s="40" t="s">
        <v>12</v>
      </c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</row>
    <row r="675" spans="1:15" ht="24" customHeight="1">
      <c r="A675" s="35"/>
      <c r="B675" s="36"/>
      <c r="C675" s="40" t="s">
        <v>13</v>
      </c>
      <c r="D675" s="11">
        <f t="shared" ref="D675:D690" si="317">E675+F675</f>
        <v>240000</v>
      </c>
      <c r="E675" s="11">
        <f>SUM(E676:E689)</f>
        <v>175000</v>
      </c>
      <c r="F675" s="11">
        <f>SUM(F676:F689)</f>
        <v>65000</v>
      </c>
      <c r="G675" s="11">
        <f t="shared" ref="G675:G690" si="318">H675+I675</f>
        <v>500639.99999999994</v>
      </c>
      <c r="H675" s="11">
        <f>SUM(H676:H689)</f>
        <v>354999.99999999994</v>
      </c>
      <c r="I675" s="11">
        <f>SUM(I676:I689)</f>
        <v>145640</v>
      </c>
      <c r="J675" s="11">
        <f t="shared" ref="J675:J690" si="319">K675+L675</f>
        <v>749646.5</v>
      </c>
      <c r="K675" s="11">
        <f>SUM(K676:K689)</f>
        <v>545500</v>
      </c>
      <c r="L675" s="11">
        <f>SUM(L676:L689)</f>
        <v>204146.5</v>
      </c>
      <c r="M675" s="11">
        <f t="shared" ref="M675:M690" si="320">N675+O675</f>
        <v>1020442.2999999999</v>
      </c>
      <c r="N675" s="11">
        <f>SUM(N676:N689)</f>
        <v>699791.2</v>
      </c>
      <c r="O675" s="11">
        <f>SUM(O676:O689)</f>
        <v>320651.09999999998</v>
      </c>
    </row>
    <row r="676" spans="1:15">
      <c r="A676" s="35"/>
      <c r="B676" s="36"/>
      <c r="C676" s="42" t="s">
        <v>14</v>
      </c>
      <c r="D676" s="11">
        <f t="shared" si="317"/>
        <v>9510</v>
      </c>
      <c r="E676" s="22">
        <v>9510</v>
      </c>
      <c r="F676" s="22">
        <v>0</v>
      </c>
      <c r="G676" s="11">
        <f t="shared" si="318"/>
        <v>19284.2</v>
      </c>
      <c r="H676" s="11">
        <v>19284.2</v>
      </c>
      <c r="I676" s="11">
        <v>0</v>
      </c>
      <c r="J676" s="11">
        <f t="shared" si="319"/>
        <v>28794.2</v>
      </c>
      <c r="K676" s="11">
        <v>28794.2</v>
      </c>
      <c r="L676" s="11">
        <v>0</v>
      </c>
      <c r="M676" s="11">
        <f t="shared" si="320"/>
        <v>41474.199999999997</v>
      </c>
      <c r="N676" s="11">
        <v>41474.199999999997</v>
      </c>
      <c r="O676" s="11">
        <v>0</v>
      </c>
    </row>
    <row r="677" spans="1:15">
      <c r="A677" s="35"/>
      <c r="B677" s="36"/>
      <c r="C677" s="42" t="s">
        <v>15</v>
      </c>
      <c r="D677" s="11">
        <f t="shared" si="317"/>
        <v>370</v>
      </c>
      <c r="E677" s="22">
        <v>308</v>
      </c>
      <c r="F677" s="22">
        <v>62</v>
      </c>
      <c r="G677" s="11">
        <f t="shared" si="318"/>
        <v>739.6</v>
      </c>
      <c r="H677" s="11">
        <v>616</v>
      </c>
      <c r="I677" s="11">
        <v>123.6</v>
      </c>
      <c r="J677" s="11">
        <f t="shared" si="319"/>
        <v>1109.3</v>
      </c>
      <c r="K677" s="11">
        <v>924</v>
      </c>
      <c r="L677" s="11">
        <v>185.3</v>
      </c>
      <c r="M677" s="11">
        <f t="shared" si="320"/>
        <v>1480.2</v>
      </c>
      <c r="N677" s="11">
        <v>1233.5</v>
      </c>
      <c r="O677" s="11">
        <v>246.70000000000002</v>
      </c>
    </row>
    <row r="678" spans="1:15">
      <c r="A678" s="35"/>
      <c r="B678" s="36"/>
      <c r="C678" s="42" t="s">
        <v>16</v>
      </c>
      <c r="D678" s="43">
        <f t="shared" si="317"/>
        <v>0</v>
      </c>
      <c r="E678" s="28"/>
      <c r="F678" s="28"/>
      <c r="G678" s="43">
        <f t="shared" si="318"/>
        <v>0</v>
      </c>
      <c r="H678" s="12">
        <v>0</v>
      </c>
      <c r="I678" s="12">
        <v>0</v>
      </c>
      <c r="J678" s="43">
        <f t="shared" si="319"/>
        <v>0</v>
      </c>
      <c r="K678" s="12">
        <v>0</v>
      </c>
      <c r="L678" s="12">
        <v>0</v>
      </c>
      <c r="M678" s="43">
        <f t="shared" si="320"/>
        <v>840</v>
      </c>
      <c r="N678" s="12">
        <v>840</v>
      </c>
      <c r="O678" s="12">
        <v>0</v>
      </c>
    </row>
    <row r="679" spans="1:15">
      <c r="A679" s="35"/>
      <c r="B679" s="36"/>
      <c r="C679" s="42" t="s">
        <v>17</v>
      </c>
      <c r="D679" s="11">
        <f t="shared" si="317"/>
        <v>882</v>
      </c>
      <c r="E679" s="22">
        <v>882</v>
      </c>
      <c r="F679" s="22"/>
      <c r="G679" s="11">
        <f t="shared" si="318"/>
        <v>2646</v>
      </c>
      <c r="H679" s="11">
        <v>2646</v>
      </c>
      <c r="I679" s="11">
        <v>0</v>
      </c>
      <c r="J679" s="11">
        <f t="shared" si="319"/>
        <v>4410</v>
      </c>
      <c r="K679" s="11">
        <v>4410</v>
      </c>
      <c r="L679" s="11">
        <v>0</v>
      </c>
      <c r="M679" s="11">
        <f t="shared" si="320"/>
        <v>5292</v>
      </c>
      <c r="N679" s="11">
        <v>5292</v>
      </c>
      <c r="O679" s="11">
        <v>0</v>
      </c>
    </row>
    <row r="680" spans="1:15" ht="23.25" customHeight="1">
      <c r="A680" s="35"/>
      <c r="B680" s="36"/>
      <c r="C680" s="42" t="s">
        <v>35</v>
      </c>
      <c r="D680" s="43">
        <f t="shared" si="317"/>
        <v>0</v>
      </c>
      <c r="E680" s="28"/>
      <c r="F680" s="28"/>
      <c r="G680" s="43">
        <f t="shared" si="318"/>
        <v>1050.8</v>
      </c>
      <c r="H680" s="12">
        <v>1050.8</v>
      </c>
      <c r="I680" s="12">
        <v>0</v>
      </c>
      <c r="J680" s="43">
        <f t="shared" si="319"/>
        <v>1050.8</v>
      </c>
      <c r="K680" s="12">
        <v>1050.8</v>
      </c>
      <c r="L680" s="12">
        <v>0</v>
      </c>
      <c r="M680" s="43">
        <f t="shared" si="320"/>
        <v>1050.8</v>
      </c>
      <c r="N680" s="12">
        <v>1050.8</v>
      </c>
      <c r="O680" s="12">
        <v>0</v>
      </c>
    </row>
    <row r="681" spans="1:15">
      <c r="A681" s="35"/>
      <c r="B681" s="36"/>
      <c r="C681" s="42" t="s">
        <v>36</v>
      </c>
      <c r="D681" s="11">
        <f t="shared" si="317"/>
        <v>1350</v>
      </c>
      <c r="E681" s="22">
        <v>1350</v>
      </c>
      <c r="F681" s="22"/>
      <c r="G681" s="11">
        <f t="shared" si="318"/>
        <v>2700</v>
      </c>
      <c r="H681" s="11">
        <v>2700</v>
      </c>
      <c r="I681" s="11">
        <v>0</v>
      </c>
      <c r="J681" s="11">
        <f t="shared" si="319"/>
        <v>4050</v>
      </c>
      <c r="K681" s="11">
        <v>4050</v>
      </c>
      <c r="L681" s="11">
        <v>0</v>
      </c>
      <c r="M681" s="11">
        <f t="shared" si="320"/>
        <v>5400</v>
      </c>
      <c r="N681" s="11">
        <v>5400</v>
      </c>
      <c r="O681" s="11">
        <v>0</v>
      </c>
    </row>
    <row r="682" spans="1:15">
      <c r="A682" s="35"/>
      <c r="B682" s="36"/>
      <c r="C682" s="42" t="s">
        <v>20</v>
      </c>
      <c r="D682" s="11">
        <f t="shared" si="317"/>
        <v>24.6</v>
      </c>
      <c r="E682" s="22">
        <v>23.5</v>
      </c>
      <c r="F682" s="22">
        <v>1.1000000000000001</v>
      </c>
      <c r="G682" s="11">
        <f t="shared" si="318"/>
        <v>79.2</v>
      </c>
      <c r="H682" s="11">
        <v>77</v>
      </c>
      <c r="I682" s="11">
        <v>2.2000000000000002</v>
      </c>
      <c r="J682" s="11">
        <f t="shared" si="319"/>
        <v>133.80000000000001</v>
      </c>
      <c r="K682" s="11">
        <v>130.5</v>
      </c>
      <c r="L682" s="11">
        <v>3.3000000000000003</v>
      </c>
      <c r="M682" s="11">
        <f t="shared" si="320"/>
        <v>158.4</v>
      </c>
      <c r="N682" s="11">
        <v>154</v>
      </c>
      <c r="O682" s="11">
        <v>4.4000000000000004</v>
      </c>
    </row>
    <row r="683" spans="1:15" ht="19.5" customHeight="1">
      <c r="A683" s="35"/>
      <c r="B683" s="36"/>
      <c r="C683" s="42" t="s">
        <v>21</v>
      </c>
      <c r="D683" s="11">
        <f t="shared" si="317"/>
        <v>1860.1</v>
      </c>
      <c r="E683" s="22">
        <v>1358</v>
      </c>
      <c r="F683" s="22">
        <v>502.1</v>
      </c>
      <c r="G683" s="11">
        <f t="shared" si="318"/>
        <v>3771.6</v>
      </c>
      <c r="H683" s="11">
        <v>2753.6</v>
      </c>
      <c r="I683" s="11">
        <v>1018</v>
      </c>
      <c r="J683" s="11">
        <f t="shared" si="319"/>
        <v>5631.6</v>
      </c>
      <c r="K683" s="11">
        <v>4111.6000000000004</v>
      </c>
      <c r="L683" s="11">
        <v>1520</v>
      </c>
      <c r="M683" s="11">
        <f t="shared" si="320"/>
        <v>8111.7000000000007</v>
      </c>
      <c r="N683" s="11">
        <v>5922.2000000000007</v>
      </c>
      <c r="O683" s="11">
        <v>2189.5</v>
      </c>
    </row>
    <row r="684" spans="1:15" ht="20.25" customHeight="1">
      <c r="A684" s="35"/>
      <c r="B684" s="36"/>
      <c r="C684" s="42" t="s">
        <v>22</v>
      </c>
      <c r="D684" s="11">
        <f t="shared" si="317"/>
        <v>150</v>
      </c>
      <c r="E684" s="22">
        <v>120</v>
      </c>
      <c r="F684" s="22">
        <v>30</v>
      </c>
      <c r="G684" s="11">
        <f t="shared" si="318"/>
        <v>300</v>
      </c>
      <c r="H684" s="11">
        <v>240</v>
      </c>
      <c r="I684" s="11">
        <v>60</v>
      </c>
      <c r="J684" s="11">
        <f t="shared" si="319"/>
        <v>450</v>
      </c>
      <c r="K684" s="11">
        <v>360</v>
      </c>
      <c r="L684" s="11">
        <v>90</v>
      </c>
      <c r="M684" s="11">
        <f t="shared" si="320"/>
        <v>600</v>
      </c>
      <c r="N684" s="11">
        <v>480</v>
      </c>
      <c r="O684" s="11">
        <v>120</v>
      </c>
    </row>
    <row r="685" spans="1:15" ht="20.25" customHeight="1">
      <c r="A685" s="35"/>
      <c r="B685" s="36"/>
      <c r="C685" s="42" t="s">
        <v>106</v>
      </c>
      <c r="D685" s="11">
        <f t="shared" si="317"/>
        <v>1800</v>
      </c>
      <c r="E685" s="22">
        <v>1290</v>
      </c>
      <c r="F685" s="22">
        <v>510</v>
      </c>
      <c r="G685" s="11">
        <f t="shared" si="318"/>
        <v>3600</v>
      </c>
      <c r="H685" s="11">
        <v>2580</v>
      </c>
      <c r="I685" s="11">
        <v>1020</v>
      </c>
      <c r="J685" s="11">
        <f t="shared" si="319"/>
        <v>5400</v>
      </c>
      <c r="K685" s="11">
        <v>3870</v>
      </c>
      <c r="L685" s="11">
        <v>1530</v>
      </c>
      <c r="M685" s="11">
        <f t="shared" si="320"/>
        <v>7200</v>
      </c>
      <c r="N685" s="11">
        <v>5160</v>
      </c>
      <c r="O685" s="11">
        <v>2040</v>
      </c>
    </row>
    <row r="686" spans="1:15" ht="24.75" customHeight="1">
      <c r="A686" s="35"/>
      <c r="B686" s="36"/>
      <c r="C686" s="42" t="s">
        <v>39</v>
      </c>
      <c r="D686" s="11">
        <f t="shared" si="317"/>
        <v>138.19999999999999</v>
      </c>
      <c r="E686" s="22">
        <v>115.2</v>
      </c>
      <c r="F686" s="22">
        <v>23</v>
      </c>
      <c r="G686" s="11">
        <f t="shared" si="318"/>
        <v>286.5</v>
      </c>
      <c r="H686" s="11">
        <v>238.7</v>
      </c>
      <c r="I686" s="11">
        <v>47.8</v>
      </c>
      <c r="J686" s="11">
        <f t="shared" si="319"/>
        <v>434.9</v>
      </c>
      <c r="K686" s="11">
        <v>362.4</v>
      </c>
      <c r="L686" s="11">
        <v>72.5</v>
      </c>
      <c r="M686" s="11">
        <f t="shared" si="320"/>
        <v>573</v>
      </c>
      <c r="N686" s="11">
        <v>477.5</v>
      </c>
      <c r="O686" s="11">
        <v>95.5</v>
      </c>
    </row>
    <row r="687" spans="1:15" ht="24.75" customHeight="1">
      <c r="A687" s="35"/>
      <c r="B687" s="36"/>
      <c r="C687" s="42" t="s">
        <v>104</v>
      </c>
      <c r="D687" s="43">
        <f t="shared" si="317"/>
        <v>0</v>
      </c>
      <c r="E687" s="22">
        <v>0</v>
      </c>
      <c r="F687" s="22">
        <v>0</v>
      </c>
      <c r="G687" s="43">
        <f t="shared" si="318"/>
        <v>0</v>
      </c>
      <c r="H687" s="12">
        <v>0</v>
      </c>
      <c r="I687" s="12">
        <v>0</v>
      </c>
      <c r="J687" s="43">
        <f t="shared" si="319"/>
        <v>0</v>
      </c>
      <c r="K687" s="12">
        <v>0</v>
      </c>
      <c r="L687" s="12">
        <v>0</v>
      </c>
      <c r="M687" s="43">
        <f t="shared" si="320"/>
        <v>400</v>
      </c>
      <c r="N687" s="12">
        <v>333.3</v>
      </c>
      <c r="O687" s="12">
        <v>66.7</v>
      </c>
    </row>
    <row r="688" spans="1:15" ht="27.75" customHeight="1">
      <c r="A688" s="35"/>
      <c r="B688" s="36"/>
      <c r="C688" s="42" t="s">
        <v>66</v>
      </c>
      <c r="D688" s="11">
        <f t="shared" si="317"/>
        <v>25000</v>
      </c>
      <c r="E688" s="22">
        <v>0</v>
      </c>
      <c r="F688" s="22">
        <v>25000</v>
      </c>
      <c r="G688" s="11">
        <f t="shared" si="318"/>
        <v>70640</v>
      </c>
      <c r="H688" s="11">
        <v>0</v>
      </c>
      <c r="I688" s="11">
        <v>70640</v>
      </c>
      <c r="J688" s="11">
        <f t="shared" si="319"/>
        <v>94646.5</v>
      </c>
      <c r="K688" s="11">
        <v>0</v>
      </c>
      <c r="L688" s="11">
        <v>94646.5</v>
      </c>
      <c r="M688" s="11">
        <f t="shared" si="320"/>
        <v>94646.5</v>
      </c>
      <c r="N688" s="11">
        <v>0</v>
      </c>
      <c r="O688" s="11">
        <v>94646.5</v>
      </c>
    </row>
    <row r="689" spans="1:15" ht="25.5" customHeight="1">
      <c r="A689" s="35"/>
      <c r="B689" s="36"/>
      <c r="C689" s="40" t="s">
        <v>26</v>
      </c>
      <c r="D689" s="11">
        <f t="shared" si="317"/>
        <v>198915.09999999998</v>
      </c>
      <c r="E689" s="22">
        <v>160043.29999999999</v>
      </c>
      <c r="F689" s="22">
        <v>38871.800000000003</v>
      </c>
      <c r="G689" s="11">
        <f t="shared" si="318"/>
        <v>395542.1</v>
      </c>
      <c r="H689" s="11">
        <v>322813.69999999995</v>
      </c>
      <c r="I689" s="11">
        <v>72728.399999999994</v>
      </c>
      <c r="J689" s="11">
        <f t="shared" si="319"/>
        <v>603535.39999999991</v>
      </c>
      <c r="K689" s="11">
        <v>497436.49999999994</v>
      </c>
      <c r="L689" s="11">
        <v>106098.9</v>
      </c>
      <c r="M689" s="11">
        <f t="shared" si="320"/>
        <v>853215.5</v>
      </c>
      <c r="N689" s="11">
        <v>631973.69999999995</v>
      </c>
      <c r="O689" s="11">
        <v>221241.8</v>
      </c>
    </row>
    <row r="690" spans="1:15" ht="66.75" customHeight="1">
      <c r="A690" s="35"/>
      <c r="B690" s="6">
        <v>11008</v>
      </c>
      <c r="C690" s="39" t="s">
        <v>107</v>
      </c>
      <c r="D690" s="8">
        <f t="shared" si="317"/>
        <v>24000</v>
      </c>
      <c r="E690" s="8">
        <f>E694</f>
        <v>20000</v>
      </c>
      <c r="F690" s="8">
        <f>F694</f>
        <v>4000</v>
      </c>
      <c r="G690" s="8">
        <f t="shared" si="318"/>
        <v>44400</v>
      </c>
      <c r="H690" s="8">
        <f>H694</f>
        <v>37000</v>
      </c>
      <c r="I690" s="8">
        <f>I694</f>
        <v>7400</v>
      </c>
      <c r="J690" s="8">
        <f t="shared" si="319"/>
        <v>44400</v>
      </c>
      <c r="K690" s="8">
        <f>K694</f>
        <v>37000</v>
      </c>
      <c r="L690" s="8">
        <f>L694</f>
        <v>7400</v>
      </c>
      <c r="M690" s="8">
        <f t="shared" si="320"/>
        <v>44400</v>
      </c>
      <c r="N690" s="8">
        <f>N694</f>
        <v>37000</v>
      </c>
      <c r="O690" s="8">
        <f>O694</f>
        <v>7400</v>
      </c>
    </row>
    <row r="691" spans="1:15">
      <c r="A691" s="35"/>
      <c r="B691" s="36"/>
      <c r="C691" s="40" t="s">
        <v>10</v>
      </c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</row>
    <row r="692" spans="1:15" ht="32.25" customHeight="1">
      <c r="A692" s="35"/>
      <c r="B692" s="36"/>
      <c r="C692" s="41" t="s">
        <v>103</v>
      </c>
      <c r="D692" s="10">
        <f>E692+F692</f>
        <v>24000</v>
      </c>
      <c r="E692" s="10">
        <f>E690</f>
        <v>20000</v>
      </c>
      <c r="F692" s="10">
        <f>F690</f>
        <v>4000</v>
      </c>
      <c r="G692" s="10">
        <f>H692+I692</f>
        <v>44400</v>
      </c>
      <c r="H692" s="10">
        <f>H690</f>
        <v>37000</v>
      </c>
      <c r="I692" s="10">
        <f>I690</f>
        <v>7400</v>
      </c>
      <c r="J692" s="10">
        <f>K692+L692</f>
        <v>44400</v>
      </c>
      <c r="K692" s="10">
        <f>K690</f>
        <v>37000</v>
      </c>
      <c r="L692" s="10">
        <f>L690</f>
        <v>7400</v>
      </c>
      <c r="M692" s="10">
        <f>N692+O692</f>
        <v>44400</v>
      </c>
      <c r="N692" s="10">
        <f>N690</f>
        <v>37000</v>
      </c>
      <c r="O692" s="10">
        <f>O690</f>
        <v>7400</v>
      </c>
    </row>
    <row r="693" spans="1:15" ht="30.75" customHeight="1">
      <c r="A693" s="35"/>
      <c r="B693" s="36"/>
      <c r="C693" s="40" t="s">
        <v>12</v>
      </c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</row>
    <row r="694" spans="1:15" ht="26.25" customHeight="1">
      <c r="A694" s="35"/>
      <c r="B694" s="36"/>
      <c r="C694" s="40" t="s">
        <v>13</v>
      </c>
      <c r="D694" s="11">
        <f>E694+F694</f>
        <v>24000</v>
      </c>
      <c r="E694" s="11">
        <f t="shared" ref="E694:O694" si="321">E695</f>
        <v>20000</v>
      </c>
      <c r="F694" s="11">
        <f t="shared" si="321"/>
        <v>4000</v>
      </c>
      <c r="G694" s="11">
        <f>H694+I694</f>
        <v>44400</v>
      </c>
      <c r="H694" s="11">
        <f t="shared" si="321"/>
        <v>37000</v>
      </c>
      <c r="I694" s="11">
        <f t="shared" si="321"/>
        <v>7400</v>
      </c>
      <c r="J694" s="11">
        <f>K694+L694</f>
        <v>44400</v>
      </c>
      <c r="K694" s="11">
        <f t="shared" si="321"/>
        <v>37000</v>
      </c>
      <c r="L694" s="11">
        <f t="shared" si="321"/>
        <v>7400</v>
      </c>
      <c r="M694" s="11">
        <f>N694+O694</f>
        <v>44400</v>
      </c>
      <c r="N694" s="11">
        <f t="shared" si="321"/>
        <v>37000</v>
      </c>
      <c r="O694" s="11">
        <f t="shared" si="321"/>
        <v>7400</v>
      </c>
    </row>
    <row r="695" spans="1:15" ht="20.25" customHeight="1">
      <c r="A695" s="35"/>
      <c r="B695" s="36"/>
      <c r="C695" s="40" t="s">
        <v>26</v>
      </c>
      <c r="D695" s="11">
        <f>E695+F695</f>
        <v>24000</v>
      </c>
      <c r="E695" s="22">
        <v>20000</v>
      </c>
      <c r="F695" s="22">
        <v>4000</v>
      </c>
      <c r="G695" s="11">
        <f>H695+I695</f>
        <v>44400</v>
      </c>
      <c r="H695" s="11">
        <v>37000</v>
      </c>
      <c r="I695" s="11">
        <v>7400</v>
      </c>
      <c r="J695" s="11">
        <f>K695+L695</f>
        <v>44400</v>
      </c>
      <c r="K695" s="11">
        <v>37000</v>
      </c>
      <c r="L695" s="11">
        <v>7400</v>
      </c>
      <c r="M695" s="11">
        <f>N695+O695</f>
        <v>44400</v>
      </c>
      <c r="N695" s="11">
        <v>37000</v>
      </c>
      <c r="O695" s="11">
        <v>7400</v>
      </c>
    </row>
    <row r="696" spans="1:15" ht="51.75" customHeight="1">
      <c r="A696" s="35"/>
      <c r="B696" s="6">
        <v>11009</v>
      </c>
      <c r="C696" s="38" t="s">
        <v>124</v>
      </c>
      <c r="D696" s="8">
        <f>E696+F696</f>
        <v>225000</v>
      </c>
      <c r="E696" s="8">
        <f t="shared" ref="E696:F696" si="322">E698</f>
        <v>160000</v>
      </c>
      <c r="F696" s="8">
        <f t="shared" si="322"/>
        <v>65000</v>
      </c>
      <c r="G696" s="8">
        <f>H696+I696</f>
        <v>390000</v>
      </c>
      <c r="H696" s="8">
        <f t="shared" ref="H696:I696" si="323">H698</f>
        <v>260000</v>
      </c>
      <c r="I696" s="8">
        <f t="shared" si="323"/>
        <v>130000</v>
      </c>
      <c r="J696" s="8">
        <f>K696+L696</f>
        <v>540500</v>
      </c>
      <c r="K696" s="8">
        <f t="shared" ref="K696:L696" si="324">K698</f>
        <v>360000</v>
      </c>
      <c r="L696" s="8">
        <f t="shared" si="324"/>
        <v>180500</v>
      </c>
      <c r="M696" s="8">
        <f>N696+O696</f>
        <v>721500</v>
      </c>
      <c r="N696" s="8">
        <f t="shared" ref="N696:O696" si="325">N698</f>
        <v>481000</v>
      </c>
      <c r="O696" s="8">
        <f t="shared" si="325"/>
        <v>240500</v>
      </c>
    </row>
    <row r="697" spans="1:15" ht="26.25" customHeight="1">
      <c r="A697" s="35"/>
      <c r="B697" s="36"/>
      <c r="C697" s="40" t="s">
        <v>10</v>
      </c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</row>
    <row r="698" spans="1:15" ht="37.5" customHeight="1">
      <c r="A698" s="35"/>
      <c r="B698" s="36"/>
      <c r="C698" s="41" t="s">
        <v>103</v>
      </c>
      <c r="D698" s="10">
        <f>E698+F698</f>
        <v>225000</v>
      </c>
      <c r="E698" s="10">
        <f t="shared" ref="E698:F698" si="326">E700</f>
        <v>160000</v>
      </c>
      <c r="F698" s="10">
        <f t="shared" si="326"/>
        <v>65000</v>
      </c>
      <c r="G698" s="10">
        <f>H698+I698</f>
        <v>390000</v>
      </c>
      <c r="H698" s="10">
        <f t="shared" ref="H698:I698" si="327">H700</f>
        <v>260000</v>
      </c>
      <c r="I698" s="10">
        <f t="shared" si="327"/>
        <v>130000</v>
      </c>
      <c r="J698" s="10">
        <f>K698+L698</f>
        <v>540500</v>
      </c>
      <c r="K698" s="10">
        <f t="shared" ref="K698:L698" si="328">K700</f>
        <v>360000</v>
      </c>
      <c r="L698" s="10">
        <f t="shared" si="328"/>
        <v>180500</v>
      </c>
      <c r="M698" s="10">
        <f>N698+O698</f>
        <v>721500</v>
      </c>
      <c r="N698" s="10">
        <f t="shared" ref="N698:O698" si="329">N700</f>
        <v>481000</v>
      </c>
      <c r="O698" s="10">
        <f t="shared" si="329"/>
        <v>240500</v>
      </c>
    </row>
    <row r="699" spans="1:15" ht="32.25" customHeight="1">
      <c r="A699" s="35"/>
      <c r="B699" s="36"/>
      <c r="C699" s="40" t="s">
        <v>12</v>
      </c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</row>
    <row r="700" spans="1:15" ht="24" customHeight="1">
      <c r="A700" s="35"/>
      <c r="B700" s="36"/>
      <c r="C700" s="40" t="s">
        <v>13</v>
      </c>
      <c r="D700" s="11">
        <f>E700+F700</f>
        <v>225000</v>
      </c>
      <c r="E700" s="11">
        <f t="shared" ref="E700:O700" si="330">E701</f>
        <v>160000</v>
      </c>
      <c r="F700" s="11">
        <f t="shared" si="330"/>
        <v>65000</v>
      </c>
      <c r="G700" s="11">
        <f>H700+I700</f>
        <v>390000</v>
      </c>
      <c r="H700" s="11">
        <f t="shared" si="330"/>
        <v>260000</v>
      </c>
      <c r="I700" s="11">
        <f t="shared" si="330"/>
        <v>130000</v>
      </c>
      <c r="J700" s="11">
        <f>K700+L700</f>
        <v>540500</v>
      </c>
      <c r="K700" s="11">
        <f t="shared" si="330"/>
        <v>360000</v>
      </c>
      <c r="L700" s="11">
        <f t="shared" si="330"/>
        <v>180500</v>
      </c>
      <c r="M700" s="11">
        <f>N700+O700</f>
        <v>721500</v>
      </c>
      <c r="N700" s="11">
        <f t="shared" si="330"/>
        <v>481000</v>
      </c>
      <c r="O700" s="11">
        <f t="shared" si="330"/>
        <v>240500</v>
      </c>
    </row>
    <row r="701" spans="1:15" ht="23.25" customHeight="1">
      <c r="A701" s="35"/>
      <c r="B701" s="36"/>
      <c r="C701" s="40" t="s">
        <v>26</v>
      </c>
      <c r="D701" s="11">
        <f>E701+F701</f>
        <v>225000</v>
      </c>
      <c r="E701" s="22">
        <v>160000</v>
      </c>
      <c r="F701" s="22">
        <v>65000</v>
      </c>
      <c r="G701" s="11">
        <f>H701+I701</f>
        <v>390000</v>
      </c>
      <c r="H701" s="11">
        <v>260000</v>
      </c>
      <c r="I701" s="11">
        <v>130000</v>
      </c>
      <c r="J701" s="11">
        <f>K701+L701</f>
        <v>540500</v>
      </c>
      <c r="K701" s="11">
        <v>360000</v>
      </c>
      <c r="L701" s="11">
        <v>180500</v>
      </c>
      <c r="M701" s="11">
        <f>N701+O701</f>
        <v>721500</v>
      </c>
      <c r="N701" s="11">
        <v>481000</v>
      </c>
      <c r="O701" s="11">
        <v>240500</v>
      </c>
    </row>
    <row r="702" spans="1:15" ht="73.5" customHeight="1">
      <c r="A702" s="35"/>
      <c r="B702" s="6">
        <v>11010</v>
      </c>
      <c r="C702" s="39" t="s">
        <v>108</v>
      </c>
      <c r="D702" s="8">
        <f>E702+F702</f>
        <v>63284.700000000004</v>
      </c>
      <c r="E702" s="8">
        <f>E706</f>
        <v>42189.8</v>
      </c>
      <c r="F702" s="8">
        <f>F706</f>
        <v>21094.9</v>
      </c>
      <c r="G702" s="8">
        <f>H702+I702</f>
        <v>135007.20000000001</v>
      </c>
      <c r="H702" s="8">
        <f>H706</f>
        <v>84379.5</v>
      </c>
      <c r="I702" s="8">
        <f>I706</f>
        <v>50627.7</v>
      </c>
      <c r="J702" s="8">
        <f>K702+L702</f>
        <v>194072.90000000002</v>
      </c>
      <c r="K702" s="8">
        <f>K706</f>
        <v>126569.3</v>
      </c>
      <c r="L702" s="8">
        <f>L706</f>
        <v>67503.600000000006</v>
      </c>
      <c r="M702" s="8">
        <f>N702+O702</f>
        <v>253138.5</v>
      </c>
      <c r="N702" s="8">
        <f>N706</f>
        <v>168759</v>
      </c>
      <c r="O702" s="8">
        <f>O706</f>
        <v>84379.5</v>
      </c>
    </row>
    <row r="703" spans="1:15" ht="25.5" customHeight="1">
      <c r="A703" s="35"/>
      <c r="B703" s="36"/>
      <c r="C703" s="40" t="s">
        <v>10</v>
      </c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</row>
    <row r="704" spans="1:15" ht="39" customHeight="1">
      <c r="A704" s="35"/>
      <c r="B704" s="36"/>
      <c r="C704" s="41" t="s">
        <v>103</v>
      </c>
      <c r="D704" s="10">
        <f>E704+F704</f>
        <v>63284.700000000004</v>
      </c>
      <c r="E704" s="10">
        <f>E702</f>
        <v>42189.8</v>
      </c>
      <c r="F704" s="10">
        <f>F702</f>
        <v>21094.9</v>
      </c>
      <c r="G704" s="10">
        <f>H704+I704</f>
        <v>135007.20000000001</v>
      </c>
      <c r="H704" s="10">
        <f>H702</f>
        <v>84379.5</v>
      </c>
      <c r="I704" s="10">
        <f>I702</f>
        <v>50627.7</v>
      </c>
      <c r="J704" s="10">
        <f>K704+L704</f>
        <v>194072.90000000002</v>
      </c>
      <c r="K704" s="10">
        <f>K702</f>
        <v>126569.3</v>
      </c>
      <c r="L704" s="10">
        <f>L702</f>
        <v>67503.600000000006</v>
      </c>
      <c r="M704" s="10">
        <f>N704+O704</f>
        <v>253138.5</v>
      </c>
      <c r="N704" s="10">
        <f>N702</f>
        <v>168759</v>
      </c>
      <c r="O704" s="10">
        <f>O702</f>
        <v>84379.5</v>
      </c>
    </row>
    <row r="705" spans="1:15" ht="36" customHeight="1">
      <c r="A705" s="35"/>
      <c r="B705" s="36"/>
      <c r="C705" s="40" t="s">
        <v>12</v>
      </c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</row>
    <row r="706" spans="1:15">
      <c r="A706" s="35"/>
      <c r="B706" s="36"/>
      <c r="C706" s="40" t="s">
        <v>13</v>
      </c>
      <c r="D706" s="11">
        <f t="shared" ref="D706:D716" si="331">E706+F706</f>
        <v>63284.700000000004</v>
      </c>
      <c r="E706" s="11">
        <f>SUM(E707:E715)</f>
        <v>42189.8</v>
      </c>
      <c r="F706" s="11">
        <f>SUM(F707:F715)</f>
        <v>21094.9</v>
      </c>
      <c r="G706" s="11">
        <f t="shared" ref="G706:G716" si="332">H706+I706</f>
        <v>135007.20000000001</v>
      </c>
      <c r="H706" s="11">
        <f>SUM(H707:H715)</f>
        <v>84379.5</v>
      </c>
      <c r="I706" s="11">
        <f>SUM(I707:I715)</f>
        <v>50627.7</v>
      </c>
      <c r="J706" s="11">
        <f t="shared" ref="J706:J716" si="333">K706+L706</f>
        <v>194072.90000000002</v>
      </c>
      <c r="K706" s="11">
        <f>SUM(K707:K715)</f>
        <v>126569.3</v>
      </c>
      <c r="L706" s="11">
        <f>SUM(L707:L715)</f>
        <v>67503.600000000006</v>
      </c>
      <c r="M706" s="11">
        <f t="shared" ref="M706:M716" si="334">N706+O706</f>
        <v>253138.5</v>
      </c>
      <c r="N706" s="11">
        <f>SUM(N707:N715)</f>
        <v>168759</v>
      </c>
      <c r="O706" s="11">
        <f>SUM(O707:O715)</f>
        <v>84379.5</v>
      </c>
    </row>
    <row r="707" spans="1:15">
      <c r="A707" s="35"/>
      <c r="B707" s="36"/>
      <c r="C707" s="42" t="s">
        <v>14</v>
      </c>
      <c r="D707" s="11">
        <f t="shared" si="331"/>
        <v>9640</v>
      </c>
      <c r="E707" s="22">
        <v>0</v>
      </c>
      <c r="F707" s="22">
        <v>9640</v>
      </c>
      <c r="G707" s="11">
        <f t="shared" si="332"/>
        <v>19230</v>
      </c>
      <c r="H707" s="11">
        <v>0</v>
      </c>
      <c r="I707" s="11">
        <v>19230</v>
      </c>
      <c r="J707" s="11">
        <f t="shared" si="333"/>
        <v>28885</v>
      </c>
      <c r="K707" s="11">
        <v>0</v>
      </c>
      <c r="L707" s="11">
        <v>28885</v>
      </c>
      <c r="M707" s="11">
        <f t="shared" si="334"/>
        <v>41605</v>
      </c>
      <c r="N707" s="11">
        <v>0</v>
      </c>
      <c r="O707" s="11">
        <v>41605</v>
      </c>
    </row>
    <row r="708" spans="1:15">
      <c r="A708" s="35"/>
      <c r="B708" s="36"/>
      <c r="C708" s="42" t="s">
        <v>33</v>
      </c>
      <c r="D708" s="11">
        <f t="shared" si="331"/>
        <v>476.8</v>
      </c>
      <c r="E708" s="22">
        <v>0</v>
      </c>
      <c r="F708" s="22">
        <v>476.8</v>
      </c>
      <c r="G708" s="11">
        <f t="shared" si="332"/>
        <v>953.6</v>
      </c>
      <c r="H708" s="11">
        <v>0</v>
      </c>
      <c r="I708" s="11">
        <v>953.6</v>
      </c>
      <c r="J708" s="11">
        <f t="shared" si="333"/>
        <v>1500</v>
      </c>
      <c r="K708" s="11">
        <v>0</v>
      </c>
      <c r="L708" s="11">
        <v>1500</v>
      </c>
      <c r="M708" s="11">
        <f t="shared" si="334"/>
        <v>1890.4</v>
      </c>
      <c r="N708" s="11">
        <v>0</v>
      </c>
      <c r="O708" s="11">
        <v>1890.4</v>
      </c>
    </row>
    <row r="709" spans="1:15">
      <c r="A709" s="35"/>
      <c r="B709" s="36"/>
      <c r="C709" s="42" t="s">
        <v>15</v>
      </c>
      <c r="D709" s="11">
        <f t="shared" si="331"/>
        <v>105</v>
      </c>
      <c r="E709" s="22">
        <v>0</v>
      </c>
      <c r="F709" s="22">
        <v>105</v>
      </c>
      <c r="G709" s="11">
        <f t="shared" si="332"/>
        <v>245</v>
      </c>
      <c r="H709" s="11">
        <v>0</v>
      </c>
      <c r="I709" s="11">
        <v>245</v>
      </c>
      <c r="J709" s="11">
        <f t="shared" si="333"/>
        <v>350</v>
      </c>
      <c r="K709" s="11">
        <v>0</v>
      </c>
      <c r="L709" s="11">
        <v>350</v>
      </c>
      <c r="M709" s="11">
        <f t="shared" si="334"/>
        <v>455</v>
      </c>
      <c r="N709" s="11">
        <v>0</v>
      </c>
      <c r="O709" s="11">
        <v>455</v>
      </c>
    </row>
    <row r="710" spans="1:15">
      <c r="A710" s="35"/>
      <c r="B710" s="36"/>
      <c r="C710" s="42" t="s">
        <v>16</v>
      </c>
      <c r="D710" s="43">
        <f t="shared" si="331"/>
        <v>0</v>
      </c>
      <c r="E710" s="22">
        <v>0</v>
      </c>
      <c r="F710" s="22">
        <v>0</v>
      </c>
      <c r="G710" s="43">
        <f t="shared" si="332"/>
        <v>0</v>
      </c>
      <c r="H710" s="12">
        <v>0</v>
      </c>
      <c r="I710" s="12">
        <v>0</v>
      </c>
      <c r="J710" s="43">
        <f t="shared" si="333"/>
        <v>0</v>
      </c>
      <c r="K710" s="12">
        <v>0</v>
      </c>
      <c r="L710" s="12">
        <v>0</v>
      </c>
      <c r="M710" s="43">
        <f t="shared" si="334"/>
        <v>600</v>
      </c>
      <c r="N710" s="12">
        <v>0</v>
      </c>
      <c r="O710" s="12">
        <v>600</v>
      </c>
    </row>
    <row r="711" spans="1:15">
      <c r="A711" s="35"/>
      <c r="B711" s="36"/>
      <c r="C711" s="42" t="s">
        <v>17</v>
      </c>
      <c r="D711" s="11">
        <f t="shared" si="331"/>
        <v>234</v>
      </c>
      <c r="E711" s="22">
        <v>0</v>
      </c>
      <c r="F711" s="22">
        <v>234</v>
      </c>
      <c r="G711" s="11">
        <f t="shared" si="332"/>
        <v>468</v>
      </c>
      <c r="H711" s="11">
        <v>0</v>
      </c>
      <c r="I711" s="11">
        <v>468</v>
      </c>
      <c r="J711" s="11">
        <f t="shared" si="333"/>
        <v>702</v>
      </c>
      <c r="K711" s="11">
        <v>0</v>
      </c>
      <c r="L711" s="11">
        <v>702</v>
      </c>
      <c r="M711" s="11">
        <f t="shared" si="334"/>
        <v>936</v>
      </c>
      <c r="N711" s="11">
        <v>0</v>
      </c>
      <c r="O711" s="11">
        <v>936</v>
      </c>
    </row>
    <row r="712" spans="1:15">
      <c r="A712" s="35"/>
      <c r="B712" s="36"/>
      <c r="C712" s="42" t="s">
        <v>35</v>
      </c>
      <c r="D712" s="11">
        <f t="shared" si="331"/>
        <v>394</v>
      </c>
      <c r="E712" s="22">
        <v>0</v>
      </c>
      <c r="F712" s="22">
        <v>394</v>
      </c>
      <c r="G712" s="11">
        <f t="shared" si="332"/>
        <v>788</v>
      </c>
      <c r="H712" s="11">
        <v>0</v>
      </c>
      <c r="I712" s="11">
        <v>788</v>
      </c>
      <c r="J712" s="11">
        <f t="shared" si="333"/>
        <v>1182</v>
      </c>
      <c r="K712" s="11">
        <v>0</v>
      </c>
      <c r="L712" s="11">
        <v>1182</v>
      </c>
      <c r="M712" s="11">
        <f t="shared" si="334"/>
        <v>1575.8</v>
      </c>
      <c r="N712" s="11">
        <v>0</v>
      </c>
      <c r="O712" s="11">
        <v>1575.8</v>
      </c>
    </row>
    <row r="713" spans="1:15" ht="24" customHeight="1">
      <c r="A713" s="35"/>
      <c r="B713" s="36"/>
      <c r="C713" s="42" t="s">
        <v>22</v>
      </c>
      <c r="D713" s="11">
        <f t="shared" si="331"/>
        <v>130</v>
      </c>
      <c r="E713" s="22">
        <v>0</v>
      </c>
      <c r="F713" s="22">
        <v>130</v>
      </c>
      <c r="G713" s="11">
        <f t="shared" si="332"/>
        <v>390</v>
      </c>
      <c r="H713" s="11">
        <v>0</v>
      </c>
      <c r="I713" s="11">
        <v>390</v>
      </c>
      <c r="J713" s="11">
        <f t="shared" si="333"/>
        <v>390</v>
      </c>
      <c r="K713" s="11">
        <v>0</v>
      </c>
      <c r="L713" s="11">
        <v>390</v>
      </c>
      <c r="M713" s="11">
        <f t="shared" si="334"/>
        <v>520</v>
      </c>
      <c r="N713" s="11">
        <v>0</v>
      </c>
      <c r="O713" s="11">
        <v>520</v>
      </c>
    </row>
    <row r="714" spans="1:15" ht="24" customHeight="1">
      <c r="A714" s="35"/>
      <c r="B714" s="36"/>
      <c r="C714" s="42" t="s">
        <v>106</v>
      </c>
      <c r="D714" s="43">
        <f t="shared" si="331"/>
        <v>0</v>
      </c>
      <c r="E714" s="22">
        <v>0</v>
      </c>
      <c r="F714" s="22">
        <v>0</v>
      </c>
      <c r="G714" s="43">
        <f t="shared" si="332"/>
        <v>3000</v>
      </c>
      <c r="H714" s="12">
        <v>0</v>
      </c>
      <c r="I714" s="12">
        <v>3000</v>
      </c>
      <c r="J714" s="43">
        <f t="shared" si="333"/>
        <v>3000</v>
      </c>
      <c r="K714" s="12">
        <v>0</v>
      </c>
      <c r="L714" s="12">
        <v>3000</v>
      </c>
      <c r="M714" s="43">
        <f t="shared" si="334"/>
        <v>3000</v>
      </c>
      <c r="N714" s="12">
        <v>0</v>
      </c>
      <c r="O714" s="12">
        <v>3000</v>
      </c>
    </row>
    <row r="715" spans="1:15" ht="19.5" customHeight="1">
      <c r="A715" s="35"/>
      <c r="B715" s="36"/>
      <c r="C715" s="40" t="s">
        <v>26</v>
      </c>
      <c r="D715" s="11">
        <f t="shared" si="331"/>
        <v>52304.9</v>
      </c>
      <c r="E715" s="22">
        <v>42189.8</v>
      </c>
      <c r="F715" s="22">
        <v>10115.1</v>
      </c>
      <c r="G715" s="11">
        <f t="shared" si="332"/>
        <v>109932.6</v>
      </c>
      <c r="H715" s="11">
        <v>84379.5</v>
      </c>
      <c r="I715" s="11">
        <v>25553.1</v>
      </c>
      <c r="J715" s="11">
        <f t="shared" si="333"/>
        <v>158063.9</v>
      </c>
      <c r="K715" s="11">
        <v>126569.3</v>
      </c>
      <c r="L715" s="11">
        <v>31494.6</v>
      </c>
      <c r="M715" s="11">
        <f t="shared" si="334"/>
        <v>202556.3</v>
      </c>
      <c r="N715" s="11">
        <v>168759</v>
      </c>
      <c r="O715" s="11">
        <v>33797.299999999996</v>
      </c>
    </row>
    <row r="716" spans="1:15" ht="60" customHeight="1">
      <c r="A716" s="35"/>
      <c r="B716" s="6">
        <v>11011</v>
      </c>
      <c r="C716" s="38" t="s">
        <v>123</v>
      </c>
      <c r="D716" s="8">
        <f t="shared" si="331"/>
        <v>660000</v>
      </c>
      <c r="E716" s="8">
        <f>E720</f>
        <v>550000</v>
      </c>
      <c r="F716" s="8">
        <f>F720</f>
        <v>110000</v>
      </c>
      <c r="G716" s="8">
        <f t="shared" si="332"/>
        <v>780000</v>
      </c>
      <c r="H716" s="8">
        <f>H720</f>
        <v>650000</v>
      </c>
      <c r="I716" s="8">
        <f>I720</f>
        <v>130000</v>
      </c>
      <c r="J716" s="8">
        <f t="shared" si="333"/>
        <v>856403.5</v>
      </c>
      <c r="K716" s="8">
        <f>K720</f>
        <v>721500</v>
      </c>
      <c r="L716" s="8">
        <f>L720</f>
        <v>134903.5</v>
      </c>
      <c r="M716" s="8">
        <f t="shared" si="334"/>
        <v>856403.5</v>
      </c>
      <c r="N716" s="8">
        <f>N720</f>
        <v>721500</v>
      </c>
      <c r="O716" s="8">
        <f>O720</f>
        <v>134903.5</v>
      </c>
    </row>
    <row r="717" spans="1:15" ht="24" customHeight="1">
      <c r="A717" s="35"/>
      <c r="B717" s="36"/>
      <c r="C717" s="40" t="s">
        <v>10</v>
      </c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</row>
    <row r="718" spans="1:15" ht="36.75" customHeight="1">
      <c r="A718" s="35"/>
      <c r="B718" s="36"/>
      <c r="C718" s="41" t="s">
        <v>103</v>
      </c>
      <c r="D718" s="10">
        <f>E718+F718</f>
        <v>660000</v>
      </c>
      <c r="E718" s="10">
        <f>E716</f>
        <v>550000</v>
      </c>
      <c r="F718" s="10">
        <f>F716</f>
        <v>110000</v>
      </c>
      <c r="G718" s="10">
        <f>H718+I718</f>
        <v>780000</v>
      </c>
      <c r="H718" s="10">
        <f>H716</f>
        <v>650000</v>
      </c>
      <c r="I718" s="10">
        <f>I716</f>
        <v>130000</v>
      </c>
      <c r="J718" s="10">
        <f>K718+L718</f>
        <v>856403.5</v>
      </c>
      <c r="K718" s="10">
        <f>K716</f>
        <v>721500</v>
      </c>
      <c r="L718" s="10">
        <f>L716</f>
        <v>134903.5</v>
      </c>
      <c r="M718" s="10">
        <f>N718+O718</f>
        <v>856403.5</v>
      </c>
      <c r="N718" s="10">
        <f>N716</f>
        <v>721500</v>
      </c>
      <c r="O718" s="10">
        <f>O716</f>
        <v>134903.5</v>
      </c>
    </row>
    <row r="719" spans="1:15" ht="48.75" customHeight="1">
      <c r="A719" s="35"/>
      <c r="B719" s="36"/>
      <c r="C719" s="40" t="s">
        <v>12</v>
      </c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</row>
    <row r="720" spans="1:15">
      <c r="A720" s="35"/>
      <c r="B720" s="36"/>
      <c r="C720" s="40" t="s">
        <v>13</v>
      </c>
      <c r="D720" s="11">
        <f t="shared" ref="D720:D740" si="335">E720+F720</f>
        <v>660000</v>
      </c>
      <c r="E720" s="11">
        <f>SUM(E721:E739)</f>
        <v>550000</v>
      </c>
      <c r="F720" s="11">
        <f>SUM(F721:F739)</f>
        <v>110000</v>
      </c>
      <c r="G720" s="11">
        <f t="shared" ref="G720:G740" si="336">H720+I720</f>
        <v>780000</v>
      </c>
      <c r="H720" s="11">
        <f>SUM(H721:H739)</f>
        <v>650000</v>
      </c>
      <c r="I720" s="11">
        <f>SUM(I721:I739)</f>
        <v>130000</v>
      </c>
      <c r="J720" s="11">
        <f t="shared" ref="J720:J740" si="337">K720+L720</f>
        <v>856403.5</v>
      </c>
      <c r="K720" s="11">
        <f>SUM(K721:K739)</f>
        <v>721500</v>
      </c>
      <c r="L720" s="11">
        <f>SUM(L721:L739)</f>
        <v>134903.5</v>
      </c>
      <c r="M720" s="11">
        <f t="shared" ref="M720:M740" si="338">N720+O720</f>
        <v>856403.5</v>
      </c>
      <c r="N720" s="11">
        <f>SUM(N721:N739)</f>
        <v>721500</v>
      </c>
      <c r="O720" s="11">
        <f>SUM(O721:O739)</f>
        <v>134903.5</v>
      </c>
    </row>
    <row r="721" spans="1:15" ht="26.25" customHeight="1">
      <c r="A721" s="35"/>
      <c r="B721" s="36"/>
      <c r="C721" s="42" t="s">
        <v>14</v>
      </c>
      <c r="D721" s="11">
        <f t="shared" si="335"/>
        <v>27500</v>
      </c>
      <c r="E721" s="22">
        <v>27500</v>
      </c>
      <c r="F721" s="22">
        <v>0</v>
      </c>
      <c r="G721" s="11">
        <f t="shared" si="336"/>
        <v>55145.4</v>
      </c>
      <c r="H721" s="11">
        <v>55145.4</v>
      </c>
      <c r="I721" s="11">
        <v>0</v>
      </c>
      <c r="J721" s="11">
        <f t="shared" si="337"/>
        <v>77807.899999999994</v>
      </c>
      <c r="K721" s="11">
        <v>77807.899999999994</v>
      </c>
      <c r="L721" s="11">
        <v>0</v>
      </c>
      <c r="M721" s="11">
        <f t="shared" si="338"/>
        <v>77807.899999999994</v>
      </c>
      <c r="N721" s="11">
        <v>77807.899999999994</v>
      </c>
      <c r="O721" s="11">
        <v>0</v>
      </c>
    </row>
    <row r="722" spans="1:15" ht="22.5" customHeight="1">
      <c r="A722" s="35"/>
      <c r="B722" s="36"/>
      <c r="C722" s="42" t="s">
        <v>32</v>
      </c>
      <c r="D722" s="11">
        <f t="shared" si="335"/>
        <v>48</v>
      </c>
      <c r="E722" s="22">
        <v>40</v>
      </c>
      <c r="F722" s="22">
        <v>8</v>
      </c>
      <c r="G722" s="11">
        <f t="shared" si="336"/>
        <v>60</v>
      </c>
      <c r="H722" s="11">
        <v>50</v>
      </c>
      <c r="I722" s="11">
        <v>10</v>
      </c>
      <c r="J722" s="11">
        <f t="shared" si="337"/>
        <v>96</v>
      </c>
      <c r="K722" s="11">
        <v>80</v>
      </c>
      <c r="L722" s="11">
        <v>16</v>
      </c>
      <c r="M722" s="11">
        <f t="shared" si="338"/>
        <v>96</v>
      </c>
      <c r="N722" s="11">
        <v>80</v>
      </c>
      <c r="O722" s="11">
        <v>16</v>
      </c>
    </row>
    <row r="723" spans="1:15">
      <c r="A723" s="35"/>
      <c r="B723" s="36"/>
      <c r="C723" s="42" t="s">
        <v>15</v>
      </c>
      <c r="D723" s="11">
        <f t="shared" si="335"/>
        <v>120</v>
      </c>
      <c r="E723" s="22">
        <v>100</v>
      </c>
      <c r="F723" s="22">
        <v>20</v>
      </c>
      <c r="G723" s="11">
        <f t="shared" si="336"/>
        <v>240</v>
      </c>
      <c r="H723" s="11">
        <v>200</v>
      </c>
      <c r="I723" s="11">
        <v>40</v>
      </c>
      <c r="J723" s="11">
        <f t="shared" si="337"/>
        <v>277.10000000000002</v>
      </c>
      <c r="K723" s="11">
        <v>230.9</v>
      </c>
      <c r="L723" s="11">
        <v>46.2</v>
      </c>
      <c r="M723" s="11">
        <f t="shared" si="338"/>
        <v>277.10000000000002</v>
      </c>
      <c r="N723" s="11">
        <v>230.9</v>
      </c>
      <c r="O723" s="11">
        <v>46.2</v>
      </c>
    </row>
    <row r="724" spans="1:15" ht="18.75" customHeight="1">
      <c r="A724" s="35"/>
      <c r="B724" s="36"/>
      <c r="C724" s="42" t="s">
        <v>64</v>
      </c>
      <c r="D724" s="11">
        <f t="shared" si="335"/>
        <v>10650</v>
      </c>
      <c r="E724" s="22">
        <v>8900</v>
      </c>
      <c r="F724" s="22">
        <v>1750</v>
      </c>
      <c r="G724" s="11">
        <f t="shared" si="336"/>
        <v>21150</v>
      </c>
      <c r="H724" s="11">
        <v>17650</v>
      </c>
      <c r="I724" s="11">
        <v>3500</v>
      </c>
      <c r="J724" s="11">
        <f t="shared" si="337"/>
        <v>30050</v>
      </c>
      <c r="K724" s="11">
        <v>25091.7</v>
      </c>
      <c r="L724" s="11">
        <v>4958.3</v>
      </c>
      <c r="M724" s="11">
        <f t="shared" si="338"/>
        <v>30050</v>
      </c>
      <c r="N724" s="11">
        <v>25091.7</v>
      </c>
      <c r="O724" s="11">
        <v>4958.3</v>
      </c>
    </row>
    <row r="725" spans="1:15" ht="22.5" customHeight="1">
      <c r="A725" s="35"/>
      <c r="B725" s="36"/>
      <c r="C725" s="42" t="s">
        <v>17</v>
      </c>
      <c r="D725" s="11">
        <f t="shared" si="335"/>
        <v>441</v>
      </c>
      <c r="E725" s="22">
        <v>411</v>
      </c>
      <c r="F725" s="22">
        <v>30</v>
      </c>
      <c r="G725" s="11">
        <f t="shared" si="336"/>
        <v>882</v>
      </c>
      <c r="H725" s="11">
        <v>822</v>
      </c>
      <c r="I725" s="11">
        <v>60</v>
      </c>
      <c r="J725" s="11">
        <f t="shared" si="337"/>
        <v>1249.5</v>
      </c>
      <c r="K725" s="11">
        <v>1164.5</v>
      </c>
      <c r="L725" s="11">
        <v>85</v>
      </c>
      <c r="M725" s="11">
        <f t="shared" si="338"/>
        <v>1249.5</v>
      </c>
      <c r="N725" s="11">
        <v>1164.5</v>
      </c>
      <c r="O725" s="11">
        <v>85</v>
      </c>
    </row>
    <row r="726" spans="1:15" ht="24.75" customHeight="1">
      <c r="A726" s="35"/>
      <c r="B726" s="36"/>
      <c r="C726" s="42" t="s">
        <v>35</v>
      </c>
      <c r="D726" s="11">
        <f t="shared" si="335"/>
        <v>1000</v>
      </c>
      <c r="E726" s="22">
        <v>1000</v>
      </c>
      <c r="F726" s="22">
        <v>0</v>
      </c>
      <c r="G726" s="11">
        <f t="shared" si="336"/>
        <v>2000</v>
      </c>
      <c r="H726" s="11">
        <v>2000</v>
      </c>
      <c r="I726" s="11">
        <v>0</v>
      </c>
      <c r="J726" s="11">
        <f t="shared" si="337"/>
        <v>3500.5</v>
      </c>
      <c r="K726" s="11">
        <v>3500.5</v>
      </c>
      <c r="L726" s="11">
        <v>0</v>
      </c>
      <c r="M726" s="11">
        <f t="shared" si="338"/>
        <v>3500.5</v>
      </c>
      <c r="N726" s="11">
        <v>3500.5</v>
      </c>
      <c r="O726" s="11">
        <v>0</v>
      </c>
    </row>
    <row r="727" spans="1:15" ht="21.75" customHeight="1">
      <c r="A727" s="35"/>
      <c r="B727" s="36"/>
      <c r="C727" s="42" t="s">
        <v>18</v>
      </c>
      <c r="D727" s="11">
        <f t="shared" si="335"/>
        <v>696.3</v>
      </c>
      <c r="E727" s="22">
        <v>580.29999999999995</v>
      </c>
      <c r="F727" s="22">
        <v>116</v>
      </c>
      <c r="G727" s="11">
        <f t="shared" si="336"/>
        <v>1192.7</v>
      </c>
      <c r="H727" s="11">
        <v>993.9</v>
      </c>
      <c r="I727" s="11">
        <v>198.8</v>
      </c>
      <c r="J727" s="11">
        <f t="shared" si="337"/>
        <v>1607.3</v>
      </c>
      <c r="K727" s="11">
        <v>1338.6</v>
      </c>
      <c r="L727" s="11">
        <v>268.70000000000005</v>
      </c>
      <c r="M727" s="11">
        <f t="shared" si="338"/>
        <v>1607.3</v>
      </c>
      <c r="N727" s="11">
        <v>1338.6</v>
      </c>
      <c r="O727" s="11">
        <v>268.70000000000005</v>
      </c>
    </row>
    <row r="728" spans="1:15" ht="40.5" customHeight="1">
      <c r="A728" s="35"/>
      <c r="B728" s="36"/>
      <c r="C728" s="42" t="s">
        <v>19</v>
      </c>
      <c r="D728" s="11">
        <f t="shared" si="335"/>
        <v>240</v>
      </c>
      <c r="E728" s="22">
        <v>200</v>
      </c>
      <c r="F728" s="22">
        <v>40</v>
      </c>
      <c r="G728" s="11">
        <f t="shared" si="336"/>
        <v>684</v>
      </c>
      <c r="H728" s="11">
        <v>570</v>
      </c>
      <c r="I728" s="11">
        <v>114</v>
      </c>
      <c r="J728" s="11">
        <f t="shared" si="337"/>
        <v>1000</v>
      </c>
      <c r="K728" s="11">
        <v>833.3</v>
      </c>
      <c r="L728" s="11">
        <v>166.7</v>
      </c>
      <c r="M728" s="11">
        <f t="shared" si="338"/>
        <v>1000</v>
      </c>
      <c r="N728" s="11">
        <v>833.3</v>
      </c>
      <c r="O728" s="11">
        <v>166.7</v>
      </c>
    </row>
    <row r="729" spans="1:15" ht="26.25" customHeight="1">
      <c r="A729" s="35"/>
      <c r="B729" s="36"/>
      <c r="C729" s="42" t="s">
        <v>20</v>
      </c>
      <c r="D729" s="11">
        <f t="shared" si="335"/>
        <v>240</v>
      </c>
      <c r="E729" s="22">
        <v>200</v>
      </c>
      <c r="F729" s="22">
        <v>40</v>
      </c>
      <c r="G729" s="11">
        <f t="shared" si="336"/>
        <v>480</v>
      </c>
      <c r="H729" s="11">
        <v>400</v>
      </c>
      <c r="I729" s="11">
        <v>80</v>
      </c>
      <c r="J729" s="11">
        <f t="shared" si="337"/>
        <v>726</v>
      </c>
      <c r="K729" s="11">
        <v>605</v>
      </c>
      <c r="L729" s="11">
        <v>121</v>
      </c>
      <c r="M729" s="11">
        <f t="shared" si="338"/>
        <v>726</v>
      </c>
      <c r="N729" s="11">
        <v>605</v>
      </c>
      <c r="O729" s="11">
        <v>121</v>
      </c>
    </row>
    <row r="730" spans="1:15" ht="24" customHeight="1">
      <c r="A730" s="35"/>
      <c r="B730" s="36"/>
      <c r="C730" s="42" t="s">
        <v>22</v>
      </c>
      <c r="D730" s="11">
        <f t="shared" si="335"/>
        <v>495.1</v>
      </c>
      <c r="E730" s="22">
        <v>412.5</v>
      </c>
      <c r="F730" s="22">
        <v>82.6</v>
      </c>
      <c r="G730" s="11">
        <f t="shared" si="336"/>
        <v>990.1</v>
      </c>
      <c r="H730" s="11">
        <v>825</v>
      </c>
      <c r="I730" s="11">
        <v>165.1</v>
      </c>
      <c r="J730" s="11">
        <f t="shared" si="337"/>
        <v>1020.1</v>
      </c>
      <c r="K730" s="11">
        <v>850</v>
      </c>
      <c r="L730" s="11">
        <v>170.1</v>
      </c>
      <c r="M730" s="11">
        <f t="shared" si="338"/>
        <v>1020.1</v>
      </c>
      <c r="N730" s="11">
        <v>850</v>
      </c>
      <c r="O730" s="11">
        <v>170.1</v>
      </c>
    </row>
    <row r="731" spans="1:15">
      <c r="A731" s="35"/>
      <c r="B731" s="36"/>
      <c r="C731" s="42" t="s">
        <v>65</v>
      </c>
      <c r="D731" s="11">
        <f t="shared" si="335"/>
        <v>240</v>
      </c>
      <c r="E731" s="22">
        <v>200</v>
      </c>
      <c r="F731" s="22">
        <v>40</v>
      </c>
      <c r="G731" s="11">
        <f t="shared" si="336"/>
        <v>480</v>
      </c>
      <c r="H731" s="11">
        <v>400</v>
      </c>
      <c r="I731" s="11">
        <v>80</v>
      </c>
      <c r="J731" s="11">
        <f t="shared" si="337"/>
        <v>540</v>
      </c>
      <c r="K731" s="11">
        <v>450</v>
      </c>
      <c r="L731" s="11">
        <v>90</v>
      </c>
      <c r="M731" s="11">
        <f t="shared" si="338"/>
        <v>540</v>
      </c>
      <c r="N731" s="11">
        <v>450</v>
      </c>
      <c r="O731" s="11">
        <v>90</v>
      </c>
    </row>
    <row r="732" spans="1:15" ht="24.75" customHeight="1">
      <c r="A732" s="35"/>
      <c r="B732" s="36"/>
      <c r="C732" s="42" t="s">
        <v>106</v>
      </c>
      <c r="D732" s="11">
        <f t="shared" si="335"/>
        <v>3420</v>
      </c>
      <c r="E732" s="22">
        <v>2422.4</v>
      </c>
      <c r="F732" s="22">
        <v>997.6</v>
      </c>
      <c r="G732" s="11">
        <f t="shared" si="336"/>
        <v>6840</v>
      </c>
      <c r="H732" s="11">
        <v>4844.8</v>
      </c>
      <c r="I732" s="11">
        <v>1995.2</v>
      </c>
      <c r="J732" s="11">
        <f t="shared" si="337"/>
        <v>8840</v>
      </c>
      <c r="K732" s="11">
        <v>6260.8</v>
      </c>
      <c r="L732" s="11">
        <v>2579.1999999999998</v>
      </c>
      <c r="M732" s="11">
        <f t="shared" si="338"/>
        <v>8840</v>
      </c>
      <c r="N732" s="11">
        <v>6260.8</v>
      </c>
      <c r="O732" s="11">
        <v>2579.1999999999998</v>
      </c>
    </row>
    <row r="733" spans="1:15" ht="32.25" customHeight="1">
      <c r="A733" s="35"/>
      <c r="B733" s="36"/>
      <c r="C733" s="42" t="s">
        <v>38</v>
      </c>
      <c r="D733" s="11">
        <f t="shared" si="335"/>
        <v>90</v>
      </c>
      <c r="E733" s="22">
        <v>75</v>
      </c>
      <c r="F733" s="22">
        <v>15</v>
      </c>
      <c r="G733" s="11">
        <f t="shared" si="336"/>
        <v>180</v>
      </c>
      <c r="H733" s="11">
        <v>150</v>
      </c>
      <c r="I733" s="11">
        <v>30</v>
      </c>
      <c r="J733" s="11">
        <f t="shared" si="337"/>
        <v>255</v>
      </c>
      <c r="K733" s="11">
        <v>212.5</v>
      </c>
      <c r="L733" s="11">
        <v>42.5</v>
      </c>
      <c r="M733" s="11">
        <f t="shared" si="338"/>
        <v>255</v>
      </c>
      <c r="N733" s="11">
        <v>212.5</v>
      </c>
      <c r="O733" s="11">
        <v>42.5</v>
      </c>
    </row>
    <row r="734" spans="1:15" ht="30.75" customHeight="1">
      <c r="A734" s="35"/>
      <c r="B734" s="36"/>
      <c r="C734" s="42" t="s">
        <v>23</v>
      </c>
      <c r="D734" s="11">
        <f t="shared" si="335"/>
        <v>180</v>
      </c>
      <c r="E734" s="22">
        <v>150</v>
      </c>
      <c r="F734" s="22">
        <v>30</v>
      </c>
      <c r="G734" s="11">
        <f t="shared" si="336"/>
        <v>360</v>
      </c>
      <c r="H734" s="11">
        <v>300</v>
      </c>
      <c r="I734" s="11">
        <v>60</v>
      </c>
      <c r="J734" s="11">
        <f t="shared" si="337"/>
        <v>510</v>
      </c>
      <c r="K734" s="11">
        <v>425</v>
      </c>
      <c r="L734" s="11">
        <v>85</v>
      </c>
      <c r="M734" s="11">
        <f t="shared" si="338"/>
        <v>510</v>
      </c>
      <c r="N734" s="11">
        <v>425</v>
      </c>
      <c r="O734" s="11">
        <v>85</v>
      </c>
    </row>
    <row r="735" spans="1:15" ht="25.5" customHeight="1">
      <c r="A735" s="35"/>
      <c r="B735" s="36"/>
      <c r="C735" s="42" t="s">
        <v>24</v>
      </c>
      <c r="D735" s="11">
        <f t="shared" si="335"/>
        <v>504</v>
      </c>
      <c r="E735" s="22">
        <v>420</v>
      </c>
      <c r="F735" s="22">
        <v>84</v>
      </c>
      <c r="G735" s="11">
        <f t="shared" si="336"/>
        <v>1008</v>
      </c>
      <c r="H735" s="11">
        <v>840</v>
      </c>
      <c r="I735" s="11">
        <v>168</v>
      </c>
      <c r="J735" s="11">
        <f t="shared" si="337"/>
        <v>1428</v>
      </c>
      <c r="K735" s="11">
        <v>1190</v>
      </c>
      <c r="L735" s="11">
        <v>238</v>
      </c>
      <c r="M735" s="11">
        <f t="shared" si="338"/>
        <v>1428</v>
      </c>
      <c r="N735" s="11">
        <v>1190</v>
      </c>
      <c r="O735" s="11">
        <v>238</v>
      </c>
    </row>
    <row r="736" spans="1:15" ht="31.5" customHeight="1">
      <c r="A736" s="35"/>
      <c r="B736" s="36"/>
      <c r="C736" s="42" t="s">
        <v>109</v>
      </c>
      <c r="D736" s="43">
        <f t="shared" si="335"/>
        <v>0</v>
      </c>
      <c r="E736" s="22">
        <v>0</v>
      </c>
      <c r="F736" s="22">
        <v>0</v>
      </c>
      <c r="G736" s="43">
        <f t="shared" si="336"/>
        <v>120</v>
      </c>
      <c r="H736" s="12">
        <v>100</v>
      </c>
      <c r="I736" s="12">
        <v>20</v>
      </c>
      <c r="J736" s="43">
        <f t="shared" si="337"/>
        <v>120</v>
      </c>
      <c r="K736" s="12">
        <v>100</v>
      </c>
      <c r="L736" s="12">
        <v>20</v>
      </c>
      <c r="M736" s="43">
        <f t="shared" si="338"/>
        <v>120</v>
      </c>
      <c r="N736" s="12">
        <v>100</v>
      </c>
      <c r="O736" s="12">
        <v>20</v>
      </c>
    </row>
    <row r="737" spans="1:15" ht="23.25" customHeight="1">
      <c r="A737" s="35"/>
      <c r="B737" s="36"/>
      <c r="C737" s="42" t="s">
        <v>39</v>
      </c>
      <c r="D737" s="11">
        <f t="shared" si="335"/>
        <v>216</v>
      </c>
      <c r="E737" s="22">
        <v>180</v>
      </c>
      <c r="F737" s="22">
        <v>36</v>
      </c>
      <c r="G737" s="11">
        <f t="shared" si="336"/>
        <v>432</v>
      </c>
      <c r="H737" s="11">
        <v>360</v>
      </c>
      <c r="I737" s="11">
        <v>72</v>
      </c>
      <c r="J737" s="11">
        <f t="shared" si="337"/>
        <v>612</v>
      </c>
      <c r="K737" s="11">
        <v>510</v>
      </c>
      <c r="L737" s="11">
        <v>102</v>
      </c>
      <c r="M737" s="11">
        <f t="shared" si="338"/>
        <v>612</v>
      </c>
      <c r="N737" s="11">
        <v>510</v>
      </c>
      <c r="O737" s="11">
        <v>102</v>
      </c>
    </row>
    <row r="738" spans="1:15" ht="25.5" customHeight="1">
      <c r="A738" s="35"/>
      <c r="B738" s="36"/>
      <c r="C738" s="42" t="s">
        <v>104</v>
      </c>
      <c r="D738" s="43">
        <f t="shared" si="335"/>
        <v>0</v>
      </c>
      <c r="E738" s="22">
        <v>0</v>
      </c>
      <c r="F738" s="22">
        <v>0</v>
      </c>
      <c r="G738" s="43">
        <f t="shared" si="336"/>
        <v>480</v>
      </c>
      <c r="H738" s="12">
        <v>400</v>
      </c>
      <c r="I738" s="12">
        <v>80</v>
      </c>
      <c r="J738" s="43">
        <f t="shared" si="337"/>
        <v>480</v>
      </c>
      <c r="K738" s="12">
        <v>400</v>
      </c>
      <c r="L738" s="12">
        <v>80</v>
      </c>
      <c r="M738" s="43">
        <f t="shared" si="338"/>
        <v>480</v>
      </c>
      <c r="N738" s="12">
        <v>400</v>
      </c>
      <c r="O738" s="12">
        <v>80</v>
      </c>
    </row>
    <row r="739" spans="1:15" ht="23.25" customHeight="1">
      <c r="A739" s="35"/>
      <c r="B739" s="36"/>
      <c r="C739" s="40" t="s">
        <v>26</v>
      </c>
      <c r="D739" s="11">
        <f t="shared" si="335"/>
        <v>613919.6</v>
      </c>
      <c r="E739" s="22">
        <v>507208.8</v>
      </c>
      <c r="F739" s="22">
        <v>106710.8</v>
      </c>
      <c r="G739" s="11">
        <f t="shared" si="336"/>
        <v>687275.8</v>
      </c>
      <c r="H739" s="11">
        <v>563948.9</v>
      </c>
      <c r="I739" s="11">
        <v>123326.9</v>
      </c>
      <c r="J739" s="11">
        <f t="shared" si="337"/>
        <v>726284.10000000009</v>
      </c>
      <c r="K739" s="11">
        <v>600449.30000000005</v>
      </c>
      <c r="L739" s="11">
        <v>125834.79999999999</v>
      </c>
      <c r="M739" s="11">
        <f t="shared" si="338"/>
        <v>726284.10000000009</v>
      </c>
      <c r="N739" s="11">
        <v>600449.30000000005</v>
      </c>
      <c r="O739" s="11">
        <v>125834.79999999999</v>
      </c>
    </row>
    <row r="740" spans="1:15" ht="63" customHeight="1">
      <c r="A740" s="35"/>
      <c r="B740" s="6">
        <v>11012</v>
      </c>
      <c r="C740" s="38" t="s">
        <v>122</v>
      </c>
      <c r="D740" s="8">
        <f t="shared" si="335"/>
        <v>294000</v>
      </c>
      <c r="E740" s="8">
        <f t="shared" ref="E740:F740" si="339">E742</f>
        <v>245000</v>
      </c>
      <c r="F740" s="8">
        <f t="shared" si="339"/>
        <v>49000</v>
      </c>
      <c r="G740" s="8">
        <f t="shared" si="336"/>
        <v>294000</v>
      </c>
      <c r="H740" s="8">
        <f t="shared" ref="H740:I740" si="340">H742</f>
        <v>245000</v>
      </c>
      <c r="I740" s="8">
        <f t="shared" si="340"/>
        <v>49000</v>
      </c>
      <c r="J740" s="8">
        <f t="shared" si="337"/>
        <v>444414.5</v>
      </c>
      <c r="K740" s="8">
        <f t="shared" ref="K740:L740" si="341">K742</f>
        <v>323566.2</v>
      </c>
      <c r="L740" s="8">
        <f t="shared" si="341"/>
        <v>120848.3</v>
      </c>
      <c r="M740" s="8">
        <f t="shared" si="338"/>
        <v>444414.5</v>
      </c>
      <c r="N740" s="8">
        <f t="shared" ref="N740:O740" si="342">N742</f>
        <v>323566.2</v>
      </c>
      <c r="O740" s="8">
        <f t="shared" si="342"/>
        <v>120848.3</v>
      </c>
    </row>
    <row r="741" spans="1:15" ht="24.75" customHeight="1">
      <c r="A741" s="35"/>
      <c r="B741" s="36"/>
      <c r="C741" s="40" t="s">
        <v>10</v>
      </c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</row>
    <row r="742" spans="1:15" ht="48" customHeight="1">
      <c r="A742" s="35"/>
      <c r="B742" s="36"/>
      <c r="C742" s="41" t="s">
        <v>103</v>
      </c>
      <c r="D742" s="10">
        <f>E742+F742</f>
        <v>294000</v>
      </c>
      <c r="E742" s="10">
        <f t="shared" ref="E742:F742" si="343">E744</f>
        <v>245000</v>
      </c>
      <c r="F742" s="10">
        <f t="shared" si="343"/>
        <v>49000</v>
      </c>
      <c r="G742" s="10">
        <f>H742+I742</f>
        <v>294000</v>
      </c>
      <c r="H742" s="10">
        <f t="shared" ref="H742:I742" si="344">H744</f>
        <v>245000</v>
      </c>
      <c r="I742" s="10">
        <f t="shared" si="344"/>
        <v>49000</v>
      </c>
      <c r="J742" s="10">
        <f>K742+L742</f>
        <v>444414.5</v>
      </c>
      <c r="K742" s="10">
        <f t="shared" ref="K742:L742" si="345">K744</f>
        <v>323566.2</v>
      </c>
      <c r="L742" s="10">
        <f t="shared" si="345"/>
        <v>120848.3</v>
      </c>
      <c r="M742" s="10">
        <f>N742+O742</f>
        <v>444414.5</v>
      </c>
      <c r="N742" s="10">
        <f t="shared" ref="N742:O742" si="346">N744</f>
        <v>323566.2</v>
      </c>
      <c r="O742" s="10">
        <f t="shared" si="346"/>
        <v>120848.3</v>
      </c>
    </row>
    <row r="743" spans="1:15" ht="32.25" customHeight="1">
      <c r="A743" s="35"/>
      <c r="B743" s="36"/>
      <c r="C743" s="40" t="s">
        <v>12</v>
      </c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</row>
    <row r="744" spans="1:15" ht="27.75" customHeight="1">
      <c r="A744" s="35"/>
      <c r="B744" s="36"/>
      <c r="C744" s="40" t="s">
        <v>13</v>
      </c>
      <c r="D744" s="11">
        <f>E744+F744</f>
        <v>294000</v>
      </c>
      <c r="E744" s="11">
        <f t="shared" ref="E744:O744" si="347">E745</f>
        <v>245000</v>
      </c>
      <c r="F744" s="11">
        <f t="shared" si="347"/>
        <v>49000</v>
      </c>
      <c r="G744" s="11">
        <f>H744+I744</f>
        <v>294000</v>
      </c>
      <c r="H744" s="11">
        <f t="shared" si="347"/>
        <v>245000</v>
      </c>
      <c r="I744" s="11">
        <f t="shared" si="347"/>
        <v>49000</v>
      </c>
      <c r="J744" s="11">
        <f>K744+L744</f>
        <v>444414.5</v>
      </c>
      <c r="K744" s="11">
        <f t="shared" si="347"/>
        <v>323566.2</v>
      </c>
      <c r="L744" s="11">
        <f t="shared" si="347"/>
        <v>120848.3</v>
      </c>
      <c r="M744" s="11">
        <f>N744+O744</f>
        <v>444414.5</v>
      </c>
      <c r="N744" s="11">
        <f t="shared" si="347"/>
        <v>323566.2</v>
      </c>
      <c r="O744" s="11">
        <f t="shared" si="347"/>
        <v>120848.3</v>
      </c>
    </row>
    <row r="745" spans="1:15" ht="24.75" customHeight="1">
      <c r="A745" s="35"/>
      <c r="B745" s="36"/>
      <c r="C745" s="40" t="s">
        <v>26</v>
      </c>
      <c r="D745" s="11">
        <f>E745+F745</f>
        <v>294000</v>
      </c>
      <c r="E745" s="11">
        <v>245000</v>
      </c>
      <c r="F745" s="11">
        <v>49000</v>
      </c>
      <c r="G745" s="11">
        <f>H745+I745</f>
        <v>294000</v>
      </c>
      <c r="H745" s="11">
        <v>245000</v>
      </c>
      <c r="I745" s="11">
        <v>49000</v>
      </c>
      <c r="J745" s="11">
        <f>K745+L745</f>
        <v>444414.5</v>
      </c>
      <c r="K745" s="11">
        <v>323566.2</v>
      </c>
      <c r="L745" s="11">
        <v>120848.3</v>
      </c>
      <c r="M745" s="11">
        <f>N745+O745</f>
        <v>444414.5</v>
      </c>
      <c r="N745" s="11">
        <v>323566.2</v>
      </c>
      <c r="O745" s="11">
        <v>120848.3</v>
      </c>
    </row>
    <row r="746" spans="1:15" ht="69" customHeight="1">
      <c r="A746" s="35"/>
      <c r="B746" s="6">
        <v>21003</v>
      </c>
      <c r="C746" s="38" t="s">
        <v>121</v>
      </c>
      <c r="D746" s="8">
        <f>E746+F746</f>
        <v>780162</v>
      </c>
      <c r="E746" s="8">
        <f>E750</f>
        <v>649293.1</v>
      </c>
      <c r="F746" s="8">
        <f>F750</f>
        <v>130868.9</v>
      </c>
      <c r="G746" s="8">
        <f>H746+I746</f>
        <v>1953014.6</v>
      </c>
      <c r="H746" s="8">
        <f>H750</f>
        <v>1625320.4000000001</v>
      </c>
      <c r="I746" s="8">
        <f>I750</f>
        <v>327694.2</v>
      </c>
      <c r="J746" s="8">
        <f>K746+L746</f>
        <v>3124823.4000000004</v>
      </c>
      <c r="K746" s="8">
        <f>K750</f>
        <v>2600512.7000000002</v>
      </c>
      <c r="L746" s="8">
        <f>L750</f>
        <v>524310.70000000007</v>
      </c>
      <c r="M746" s="8">
        <f>N746+O746</f>
        <v>3906029.2</v>
      </c>
      <c r="N746" s="8">
        <f>N750</f>
        <v>3250640.9000000004</v>
      </c>
      <c r="O746" s="8">
        <f>O750</f>
        <v>655388.30000000005</v>
      </c>
    </row>
    <row r="747" spans="1:15" ht="22.5" customHeight="1">
      <c r="A747" s="35"/>
      <c r="B747" s="36"/>
      <c r="C747" s="40" t="s">
        <v>10</v>
      </c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</row>
    <row r="748" spans="1:15" ht="35.25" customHeight="1">
      <c r="A748" s="35"/>
      <c r="B748" s="36"/>
      <c r="C748" s="41" t="s">
        <v>103</v>
      </c>
      <c r="D748" s="10">
        <f>E748+F748</f>
        <v>780162</v>
      </c>
      <c r="E748" s="10">
        <f>E746</f>
        <v>649293.1</v>
      </c>
      <c r="F748" s="10">
        <f>F746</f>
        <v>130868.9</v>
      </c>
      <c r="G748" s="10">
        <f>H748+I748</f>
        <v>1953014.6</v>
      </c>
      <c r="H748" s="10">
        <f>H746</f>
        <v>1625320.4000000001</v>
      </c>
      <c r="I748" s="10">
        <f>I746</f>
        <v>327694.2</v>
      </c>
      <c r="J748" s="10">
        <f>K748+L748</f>
        <v>3124823.4000000004</v>
      </c>
      <c r="K748" s="10">
        <f>K746</f>
        <v>2600512.7000000002</v>
      </c>
      <c r="L748" s="10">
        <f>L746</f>
        <v>524310.70000000007</v>
      </c>
      <c r="M748" s="10">
        <f>N748+O748</f>
        <v>3906029.2</v>
      </c>
      <c r="N748" s="10">
        <f>N746</f>
        <v>3250640.9000000004</v>
      </c>
      <c r="O748" s="10">
        <f>O746</f>
        <v>655388.30000000005</v>
      </c>
    </row>
    <row r="749" spans="1:15" ht="32.25" customHeight="1">
      <c r="A749" s="35"/>
      <c r="B749" s="36"/>
      <c r="C749" s="40" t="s">
        <v>12</v>
      </c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</row>
    <row r="750" spans="1:15" ht="25.5" customHeight="1">
      <c r="A750" s="35"/>
      <c r="B750" s="36"/>
      <c r="C750" s="40" t="s">
        <v>27</v>
      </c>
      <c r="D750" s="11">
        <f>E750+F750</f>
        <v>780162</v>
      </c>
      <c r="E750" s="11">
        <f>E751+E752+E753</f>
        <v>649293.1</v>
      </c>
      <c r="F750" s="11">
        <f>F751+F752+F753</f>
        <v>130868.9</v>
      </c>
      <c r="G750" s="11">
        <f>H750+I750</f>
        <v>1953014.6</v>
      </c>
      <c r="H750" s="11">
        <f>H751+H752+H753</f>
        <v>1625320.4000000001</v>
      </c>
      <c r="I750" s="11">
        <f>I751+I752+I753</f>
        <v>327694.2</v>
      </c>
      <c r="J750" s="11">
        <f>K750+L750</f>
        <v>3124823.4000000004</v>
      </c>
      <c r="K750" s="11">
        <f>K751+K752+K753</f>
        <v>2600512.7000000002</v>
      </c>
      <c r="L750" s="11">
        <f>L751+L752+L753</f>
        <v>524310.70000000007</v>
      </c>
      <c r="M750" s="11">
        <f>N750+O750</f>
        <v>3906029.2</v>
      </c>
      <c r="N750" s="11">
        <f>N751+N752+N753</f>
        <v>3250640.9000000004</v>
      </c>
      <c r="O750" s="11">
        <f>O751+O752+O753</f>
        <v>655388.30000000005</v>
      </c>
    </row>
    <row r="751" spans="1:15" ht="30" customHeight="1">
      <c r="A751" s="35"/>
      <c r="B751" s="36"/>
      <c r="C751" s="42" t="s">
        <v>56</v>
      </c>
      <c r="D751" s="11">
        <f>E751+F751</f>
        <v>780162</v>
      </c>
      <c r="E751" s="11">
        <v>649293.1</v>
      </c>
      <c r="F751" s="11">
        <v>130868.9</v>
      </c>
      <c r="G751" s="11">
        <f>H751+I751</f>
        <v>1950405.1</v>
      </c>
      <c r="H751" s="11">
        <v>1623232.8</v>
      </c>
      <c r="I751" s="11">
        <v>327172.3</v>
      </c>
      <c r="J751" s="11">
        <f>K751+L751</f>
        <v>3120648.2</v>
      </c>
      <c r="K751" s="11">
        <v>2597172.5</v>
      </c>
      <c r="L751" s="11">
        <v>523475.7</v>
      </c>
      <c r="M751" s="11">
        <f>N751+O751</f>
        <v>3900810.2</v>
      </c>
      <c r="N751" s="11">
        <v>3246465.7</v>
      </c>
      <c r="O751" s="11">
        <v>654344.5</v>
      </c>
    </row>
    <row r="752" spans="1:15" ht="24" customHeight="1">
      <c r="A752" s="35"/>
      <c r="B752" s="36"/>
      <c r="C752" s="42" t="s">
        <v>42</v>
      </c>
      <c r="D752" s="43">
        <f>E752+F752</f>
        <v>0</v>
      </c>
      <c r="E752" s="12"/>
      <c r="F752" s="12"/>
      <c r="G752" s="43">
        <f>H752+I752</f>
        <v>1269.5</v>
      </c>
      <c r="H752" s="12">
        <v>1015.6</v>
      </c>
      <c r="I752" s="12">
        <v>253.9</v>
      </c>
      <c r="J752" s="43">
        <f>K752+L752</f>
        <v>2031.2</v>
      </c>
      <c r="K752" s="12">
        <v>1625</v>
      </c>
      <c r="L752" s="12">
        <v>406.2</v>
      </c>
      <c r="M752" s="43">
        <f>N752+O752</f>
        <v>2539</v>
      </c>
      <c r="N752" s="12">
        <v>2031.2</v>
      </c>
      <c r="O752" s="12">
        <v>507.8</v>
      </c>
    </row>
    <row r="753" spans="1:15" ht="27.75" customHeight="1">
      <c r="A753" s="35"/>
      <c r="B753" s="36"/>
      <c r="C753" s="42" t="s">
        <v>110</v>
      </c>
      <c r="D753" s="43">
        <f>E753+F753</f>
        <v>0</v>
      </c>
      <c r="E753" s="12"/>
      <c r="F753" s="12"/>
      <c r="G753" s="43">
        <f>H753+I753</f>
        <v>1340</v>
      </c>
      <c r="H753" s="12">
        <v>1072</v>
      </c>
      <c r="I753" s="12">
        <v>268</v>
      </c>
      <c r="J753" s="43">
        <f>K753+L753</f>
        <v>2144</v>
      </c>
      <c r="K753" s="12">
        <v>1715.2</v>
      </c>
      <c r="L753" s="12">
        <v>428.8</v>
      </c>
      <c r="M753" s="43">
        <f>N753+O753</f>
        <v>2680</v>
      </c>
      <c r="N753" s="12">
        <v>2144</v>
      </c>
      <c r="O753" s="12">
        <v>536</v>
      </c>
    </row>
    <row r="754" spans="1:15" ht="69.75" customHeight="1">
      <c r="A754" s="35"/>
      <c r="B754" s="6">
        <v>21004</v>
      </c>
      <c r="C754" s="39" t="s">
        <v>111</v>
      </c>
      <c r="D754" s="8">
        <f>E754+F754</f>
        <v>650000</v>
      </c>
      <c r="E754" s="8">
        <f t="shared" ref="E754:F754" si="348">E756</f>
        <v>550000</v>
      </c>
      <c r="F754" s="8">
        <f t="shared" si="348"/>
        <v>100000</v>
      </c>
      <c r="G754" s="8">
        <f>H754+I754</f>
        <v>1363800</v>
      </c>
      <c r="H754" s="8">
        <f t="shared" ref="H754:I754" si="349">H756</f>
        <v>1136500</v>
      </c>
      <c r="I754" s="8">
        <f t="shared" si="349"/>
        <v>227300</v>
      </c>
      <c r="J754" s="8">
        <f>K754+L754</f>
        <v>2083800</v>
      </c>
      <c r="K754" s="8">
        <f t="shared" ref="K754:L754" si="350">K756</f>
        <v>1736500</v>
      </c>
      <c r="L754" s="8">
        <f t="shared" si="350"/>
        <v>347300</v>
      </c>
      <c r="M754" s="8">
        <f>N754+O754</f>
        <v>2940558</v>
      </c>
      <c r="N754" s="8">
        <f t="shared" ref="N754:O754" si="351">N756</f>
        <v>2347424.9</v>
      </c>
      <c r="O754" s="8">
        <f t="shared" si="351"/>
        <v>593133.1</v>
      </c>
    </row>
    <row r="755" spans="1:15">
      <c r="A755" s="35"/>
      <c r="B755" s="36"/>
      <c r="C755" s="40" t="s">
        <v>10</v>
      </c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</row>
    <row r="756" spans="1:15" ht="36.75" customHeight="1">
      <c r="A756" s="35"/>
      <c r="B756" s="36"/>
      <c r="C756" s="41" t="s">
        <v>103</v>
      </c>
      <c r="D756" s="10">
        <f>E756+F756</f>
        <v>650000</v>
      </c>
      <c r="E756" s="10">
        <f t="shared" ref="E756:F756" si="352">E758</f>
        <v>550000</v>
      </c>
      <c r="F756" s="10">
        <f t="shared" si="352"/>
        <v>100000</v>
      </c>
      <c r="G756" s="10">
        <f>H756+I756</f>
        <v>1363800</v>
      </c>
      <c r="H756" s="10">
        <f t="shared" ref="H756:I756" si="353">H758</f>
        <v>1136500</v>
      </c>
      <c r="I756" s="10">
        <f t="shared" si="353"/>
        <v>227300</v>
      </c>
      <c r="J756" s="10">
        <f>K756+L756</f>
        <v>2083800</v>
      </c>
      <c r="K756" s="10">
        <f t="shared" ref="K756:L756" si="354">K758</f>
        <v>1736500</v>
      </c>
      <c r="L756" s="10">
        <f t="shared" si="354"/>
        <v>347300</v>
      </c>
      <c r="M756" s="10">
        <f>N756+O756</f>
        <v>2940558</v>
      </c>
      <c r="N756" s="10">
        <f t="shared" ref="N756:O756" si="355">N758</f>
        <v>2347424.9</v>
      </c>
      <c r="O756" s="10">
        <f t="shared" si="355"/>
        <v>593133.1</v>
      </c>
    </row>
    <row r="757" spans="1:15" ht="35.25" customHeight="1">
      <c r="A757" s="35"/>
      <c r="B757" s="36"/>
      <c r="C757" s="40" t="s">
        <v>12</v>
      </c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</row>
    <row r="758" spans="1:15" ht="23.25" customHeight="1">
      <c r="A758" s="35"/>
      <c r="B758" s="36"/>
      <c r="C758" s="40" t="s">
        <v>27</v>
      </c>
      <c r="D758" s="11">
        <f>E758+F758</f>
        <v>650000</v>
      </c>
      <c r="E758" s="11">
        <f t="shared" ref="E758:O758" si="356">E759</f>
        <v>550000</v>
      </c>
      <c r="F758" s="11">
        <f t="shared" si="356"/>
        <v>100000</v>
      </c>
      <c r="G758" s="11">
        <f>H758+I758</f>
        <v>1363800</v>
      </c>
      <c r="H758" s="11">
        <f t="shared" si="356"/>
        <v>1136500</v>
      </c>
      <c r="I758" s="11">
        <f t="shared" si="356"/>
        <v>227300</v>
      </c>
      <c r="J758" s="11">
        <f>K758+L758</f>
        <v>2083800</v>
      </c>
      <c r="K758" s="11">
        <f t="shared" si="356"/>
        <v>1736500</v>
      </c>
      <c r="L758" s="11">
        <f t="shared" si="356"/>
        <v>347300</v>
      </c>
      <c r="M758" s="11">
        <f>N758+O758</f>
        <v>2940558</v>
      </c>
      <c r="N758" s="11">
        <f t="shared" si="356"/>
        <v>2347424.9</v>
      </c>
      <c r="O758" s="11">
        <f t="shared" si="356"/>
        <v>593133.1</v>
      </c>
    </row>
    <row r="759" spans="1:15" ht="21.75" customHeight="1">
      <c r="A759" s="35"/>
      <c r="B759" s="36"/>
      <c r="C759" s="42" t="s">
        <v>56</v>
      </c>
      <c r="D759" s="11">
        <f>E759+F759</f>
        <v>650000</v>
      </c>
      <c r="E759" s="11">
        <v>550000</v>
      </c>
      <c r="F759" s="11">
        <v>100000</v>
      </c>
      <c r="G759" s="11">
        <f>H759+I759</f>
        <v>1363800</v>
      </c>
      <c r="H759" s="11">
        <v>1136500</v>
      </c>
      <c r="I759" s="11">
        <v>227300</v>
      </c>
      <c r="J759" s="11">
        <f>K759+L759</f>
        <v>2083800</v>
      </c>
      <c r="K759" s="11">
        <v>1736500</v>
      </c>
      <c r="L759" s="11">
        <v>347300</v>
      </c>
      <c r="M759" s="11">
        <f>N759+O759</f>
        <v>2940558</v>
      </c>
      <c r="N759" s="11">
        <v>2347424.9</v>
      </c>
      <c r="O759" s="11">
        <v>593133.1</v>
      </c>
    </row>
    <row r="760" spans="1:15" ht="70.5" customHeight="1">
      <c r="A760" s="35"/>
      <c r="B760" s="6">
        <v>21005</v>
      </c>
      <c r="C760" s="39" t="s">
        <v>112</v>
      </c>
      <c r="D760" s="8">
        <f>E760+F760</f>
        <v>960000</v>
      </c>
      <c r="E760" s="8">
        <f t="shared" ref="E760:F760" si="357">E762</f>
        <v>800000</v>
      </c>
      <c r="F760" s="8">
        <f t="shared" si="357"/>
        <v>160000</v>
      </c>
      <c r="G760" s="8">
        <f>H760+I760</f>
        <v>960000</v>
      </c>
      <c r="H760" s="8">
        <f t="shared" ref="H760:I760" si="358">H762</f>
        <v>800000</v>
      </c>
      <c r="I760" s="8">
        <f t="shared" si="358"/>
        <v>160000</v>
      </c>
      <c r="J760" s="8">
        <f>K760+L760</f>
        <v>960000</v>
      </c>
      <c r="K760" s="8">
        <f t="shared" ref="K760:L760" si="359">K762</f>
        <v>800000</v>
      </c>
      <c r="L760" s="8">
        <f t="shared" si="359"/>
        <v>160000</v>
      </c>
      <c r="M760" s="8">
        <f>N760+O760</f>
        <v>960000</v>
      </c>
      <c r="N760" s="8">
        <f t="shared" ref="N760:O760" si="360">N762</f>
        <v>800000</v>
      </c>
      <c r="O760" s="8">
        <f t="shared" si="360"/>
        <v>160000</v>
      </c>
    </row>
    <row r="761" spans="1:15">
      <c r="A761" s="35"/>
      <c r="B761" s="36"/>
      <c r="C761" s="40" t="s">
        <v>10</v>
      </c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</row>
    <row r="762" spans="1:15" ht="37.5" customHeight="1">
      <c r="A762" s="35"/>
      <c r="B762" s="36"/>
      <c r="C762" s="41" t="s">
        <v>103</v>
      </c>
      <c r="D762" s="10">
        <f>E762+F762</f>
        <v>960000</v>
      </c>
      <c r="E762" s="10">
        <f t="shared" ref="E762:F762" si="361">E764</f>
        <v>800000</v>
      </c>
      <c r="F762" s="10">
        <f t="shared" si="361"/>
        <v>160000</v>
      </c>
      <c r="G762" s="10">
        <f>H762+I762</f>
        <v>960000</v>
      </c>
      <c r="H762" s="10">
        <f t="shared" ref="H762:I762" si="362">H764</f>
        <v>800000</v>
      </c>
      <c r="I762" s="10">
        <f t="shared" si="362"/>
        <v>160000</v>
      </c>
      <c r="J762" s="10">
        <f>K762+L762</f>
        <v>960000</v>
      </c>
      <c r="K762" s="10">
        <f t="shared" ref="K762:L762" si="363">K764</f>
        <v>800000</v>
      </c>
      <c r="L762" s="10">
        <f t="shared" si="363"/>
        <v>160000</v>
      </c>
      <c r="M762" s="10">
        <f>N762+O762</f>
        <v>960000</v>
      </c>
      <c r="N762" s="10">
        <f t="shared" ref="N762:O762" si="364">N764</f>
        <v>800000</v>
      </c>
      <c r="O762" s="10">
        <f t="shared" si="364"/>
        <v>160000</v>
      </c>
    </row>
    <row r="763" spans="1:15" ht="30.75" customHeight="1">
      <c r="A763" s="35"/>
      <c r="B763" s="36"/>
      <c r="C763" s="40" t="s">
        <v>12</v>
      </c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</row>
    <row r="764" spans="1:15" ht="24.75" customHeight="1">
      <c r="A764" s="35"/>
      <c r="B764" s="36"/>
      <c r="C764" s="40" t="s">
        <v>27</v>
      </c>
      <c r="D764" s="11">
        <f>E764+F764</f>
        <v>960000</v>
      </c>
      <c r="E764" s="11">
        <f t="shared" ref="E764:O764" si="365">E765</f>
        <v>800000</v>
      </c>
      <c r="F764" s="11">
        <f t="shared" si="365"/>
        <v>160000</v>
      </c>
      <c r="G764" s="11">
        <f>H764+I764</f>
        <v>960000</v>
      </c>
      <c r="H764" s="11">
        <f t="shared" si="365"/>
        <v>800000</v>
      </c>
      <c r="I764" s="11">
        <f t="shared" si="365"/>
        <v>160000</v>
      </c>
      <c r="J764" s="11">
        <f>K764+L764</f>
        <v>960000</v>
      </c>
      <c r="K764" s="11">
        <f t="shared" si="365"/>
        <v>800000</v>
      </c>
      <c r="L764" s="11">
        <f t="shared" si="365"/>
        <v>160000</v>
      </c>
      <c r="M764" s="11">
        <f>N764+O764</f>
        <v>960000</v>
      </c>
      <c r="N764" s="11">
        <f t="shared" si="365"/>
        <v>800000</v>
      </c>
      <c r="O764" s="11">
        <f t="shared" si="365"/>
        <v>160000</v>
      </c>
    </row>
    <row r="765" spans="1:15" ht="24" customHeight="1">
      <c r="A765" s="35"/>
      <c r="B765" s="36"/>
      <c r="C765" s="42" t="s">
        <v>56</v>
      </c>
      <c r="D765" s="11">
        <f>E765+F765</f>
        <v>960000</v>
      </c>
      <c r="E765" s="11">
        <v>800000</v>
      </c>
      <c r="F765" s="11">
        <v>160000</v>
      </c>
      <c r="G765" s="11">
        <f>H765+I765</f>
        <v>960000</v>
      </c>
      <c r="H765" s="11">
        <v>800000</v>
      </c>
      <c r="I765" s="11">
        <v>160000</v>
      </c>
      <c r="J765" s="11">
        <f>K765+L765</f>
        <v>960000</v>
      </c>
      <c r="K765" s="11">
        <v>800000</v>
      </c>
      <c r="L765" s="11">
        <v>160000</v>
      </c>
      <c r="M765" s="11">
        <f>N765+O765</f>
        <v>960000</v>
      </c>
      <c r="N765" s="11">
        <v>800000</v>
      </c>
      <c r="O765" s="11">
        <v>160000</v>
      </c>
    </row>
    <row r="766" spans="1:15" ht="52.5" customHeight="1">
      <c r="A766" s="35"/>
      <c r="B766" s="6">
        <v>21006</v>
      </c>
      <c r="C766" s="38" t="s">
        <v>120</v>
      </c>
      <c r="D766" s="8">
        <f>E766+F766</f>
        <v>1842562.9</v>
      </c>
      <c r="E766" s="8">
        <f t="shared" ref="E766:F766" si="366">E768</f>
        <v>1385426.5</v>
      </c>
      <c r="F766" s="8">
        <f t="shared" si="366"/>
        <v>457136.4</v>
      </c>
      <c r="G766" s="8">
        <f>H766+I766</f>
        <v>1842562.9</v>
      </c>
      <c r="H766" s="8">
        <f t="shared" ref="H766:I766" si="367">H768</f>
        <v>1385426.5</v>
      </c>
      <c r="I766" s="8">
        <f t="shared" si="367"/>
        <v>457136.4</v>
      </c>
      <c r="J766" s="8">
        <f>K766+L766</f>
        <v>1842562.9</v>
      </c>
      <c r="K766" s="8">
        <f t="shared" ref="K766:L766" si="368">K768</f>
        <v>1385426.5</v>
      </c>
      <c r="L766" s="8">
        <f t="shared" si="368"/>
        <v>457136.4</v>
      </c>
      <c r="M766" s="8">
        <f>N766+O766</f>
        <v>1842562.9</v>
      </c>
      <c r="N766" s="8">
        <f t="shared" ref="N766:O766" si="369">N768</f>
        <v>1385426.5</v>
      </c>
      <c r="O766" s="8">
        <f t="shared" si="369"/>
        <v>457136.4</v>
      </c>
    </row>
    <row r="767" spans="1:15">
      <c r="A767" s="35"/>
      <c r="B767" s="36"/>
      <c r="C767" s="40" t="s">
        <v>10</v>
      </c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</row>
    <row r="768" spans="1:15" ht="38.25" customHeight="1">
      <c r="A768" s="35"/>
      <c r="B768" s="36"/>
      <c r="C768" s="41" t="s">
        <v>103</v>
      </c>
      <c r="D768" s="10">
        <f>E768+F768</f>
        <v>1842562.9</v>
      </c>
      <c r="E768" s="10">
        <f t="shared" ref="E768:F768" si="370">E770</f>
        <v>1385426.5</v>
      </c>
      <c r="F768" s="10">
        <f t="shared" si="370"/>
        <v>457136.4</v>
      </c>
      <c r="G768" s="10">
        <f>H768+I768</f>
        <v>1842562.9</v>
      </c>
      <c r="H768" s="10">
        <f t="shared" ref="H768:I768" si="371">H770</f>
        <v>1385426.5</v>
      </c>
      <c r="I768" s="10">
        <f t="shared" si="371"/>
        <v>457136.4</v>
      </c>
      <c r="J768" s="10">
        <f>K768+L768</f>
        <v>1842562.9</v>
      </c>
      <c r="K768" s="10">
        <f t="shared" ref="K768:L768" si="372">K770</f>
        <v>1385426.5</v>
      </c>
      <c r="L768" s="10">
        <f t="shared" si="372"/>
        <v>457136.4</v>
      </c>
      <c r="M768" s="10">
        <f>N768+O768</f>
        <v>1842562.9</v>
      </c>
      <c r="N768" s="10">
        <f t="shared" ref="N768:O768" si="373">N770</f>
        <v>1385426.5</v>
      </c>
      <c r="O768" s="10">
        <f t="shared" si="373"/>
        <v>457136.4</v>
      </c>
    </row>
    <row r="769" spans="1:15" ht="36" customHeight="1">
      <c r="A769" s="35"/>
      <c r="B769" s="36"/>
      <c r="C769" s="40" t="s">
        <v>12</v>
      </c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</row>
    <row r="770" spans="1:15" ht="24" customHeight="1">
      <c r="A770" s="35"/>
      <c r="B770" s="36"/>
      <c r="C770" s="40" t="s">
        <v>27</v>
      </c>
      <c r="D770" s="11">
        <f>E770+F770</f>
        <v>1842562.9</v>
      </c>
      <c r="E770" s="11">
        <f t="shared" ref="E770:O770" si="374">E771</f>
        <v>1385426.5</v>
      </c>
      <c r="F770" s="11">
        <f t="shared" si="374"/>
        <v>457136.4</v>
      </c>
      <c r="G770" s="11">
        <f>H770+I770</f>
        <v>1842562.9</v>
      </c>
      <c r="H770" s="11">
        <f t="shared" si="374"/>
        <v>1385426.5</v>
      </c>
      <c r="I770" s="11">
        <f t="shared" si="374"/>
        <v>457136.4</v>
      </c>
      <c r="J770" s="11">
        <f>K770+L770</f>
        <v>1842562.9</v>
      </c>
      <c r="K770" s="11">
        <f t="shared" si="374"/>
        <v>1385426.5</v>
      </c>
      <c r="L770" s="11">
        <f t="shared" si="374"/>
        <v>457136.4</v>
      </c>
      <c r="M770" s="11">
        <f>N770+O770</f>
        <v>1842562.9</v>
      </c>
      <c r="N770" s="11">
        <f t="shared" si="374"/>
        <v>1385426.5</v>
      </c>
      <c r="O770" s="11">
        <f t="shared" si="374"/>
        <v>457136.4</v>
      </c>
    </row>
    <row r="771" spans="1:15" ht="21.75" customHeight="1">
      <c r="A771" s="35"/>
      <c r="B771" s="36"/>
      <c r="C771" s="42" t="s">
        <v>41</v>
      </c>
      <c r="D771" s="11">
        <f>E771+F771</f>
        <v>1842562.9</v>
      </c>
      <c r="E771" s="11">
        <v>1385426.5</v>
      </c>
      <c r="F771" s="11">
        <v>457136.4</v>
      </c>
      <c r="G771" s="11">
        <f>H771+I771</f>
        <v>1842562.9</v>
      </c>
      <c r="H771" s="11">
        <v>1385426.5</v>
      </c>
      <c r="I771" s="11">
        <v>457136.4</v>
      </c>
      <c r="J771" s="11">
        <f>K771+L771</f>
        <v>1842562.9</v>
      </c>
      <c r="K771" s="11">
        <v>1385426.5</v>
      </c>
      <c r="L771" s="11">
        <v>457136.4</v>
      </c>
      <c r="M771" s="11">
        <f>N771+O771</f>
        <v>1842562.9</v>
      </c>
      <c r="N771" s="11">
        <v>1385426.5</v>
      </c>
      <c r="O771" s="11">
        <v>457136.4</v>
      </c>
    </row>
    <row r="772" spans="1:15" ht="66.75" customHeight="1">
      <c r="A772" s="35"/>
      <c r="B772" s="6">
        <v>21008</v>
      </c>
      <c r="C772" s="39" t="s">
        <v>113</v>
      </c>
      <c r="D772" s="8">
        <f>E772+F772</f>
        <v>210768.1</v>
      </c>
      <c r="E772" s="8">
        <f t="shared" ref="E772:F772" si="375">E774</f>
        <v>175640.1</v>
      </c>
      <c r="F772" s="8">
        <f t="shared" si="375"/>
        <v>35128</v>
      </c>
      <c r="G772" s="8">
        <f>H772+I772</f>
        <v>526920.4</v>
      </c>
      <c r="H772" s="8">
        <f t="shared" ref="H772:I772" si="376">H774</f>
        <v>439100.3</v>
      </c>
      <c r="I772" s="8">
        <f t="shared" si="376"/>
        <v>87820.1</v>
      </c>
      <c r="J772" s="8">
        <f>K772+L772</f>
        <v>790380.6</v>
      </c>
      <c r="K772" s="8">
        <f t="shared" ref="K772:L772" si="377">K774</f>
        <v>658650.5</v>
      </c>
      <c r="L772" s="8">
        <f t="shared" si="377"/>
        <v>131730.1</v>
      </c>
      <c r="M772" s="8">
        <f>N772+O772</f>
        <v>1053840.7</v>
      </c>
      <c r="N772" s="8">
        <f t="shared" ref="N772:O772" si="378">N774</f>
        <v>878200.6</v>
      </c>
      <c r="O772" s="8">
        <f t="shared" si="378"/>
        <v>175640.1</v>
      </c>
    </row>
    <row r="773" spans="1:15" ht="26.25" customHeight="1">
      <c r="A773" s="35"/>
      <c r="B773" s="36"/>
      <c r="C773" s="40" t="s">
        <v>10</v>
      </c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</row>
    <row r="774" spans="1:15" ht="35.25" customHeight="1">
      <c r="A774" s="35"/>
      <c r="B774" s="36"/>
      <c r="C774" s="41" t="s">
        <v>103</v>
      </c>
      <c r="D774" s="10">
        <f>E774+F774</f>
        <v>210768.1</v>
      </c>
      <c r="E774" s="10">
        <f t="shared" ref="E774:F774" si="379">E776</f>
        <v>175640.1</v>
      </c>
      <c r="F774" s="10">
        <f t="shared" si="379"/>
        <v>35128</v>
      </c>
      <c r="G774" s="10">
        <f>H774+I774</f>
        <v>526920.4</v>
      </c>
      <c r="H774" s="10">
        <f t="shared" ref="H774:I774" si="380">H776</f>
        <v>439100.3</v>
      </c>
      <c r="I774" s="10">
        <f t="shared" si="380"/>
        <v>87820.1</v>
      </c>
      <c r="J774" s="10">
        <f>K774+L774</f>
        <v>790380.6</v>
      </c>
      <c r="K774" s="10">
        <f t="shared" ref="K774:L774" si="381">K776</f>
        <v>658650.5</v>
      </c>
      <c r="L774" s="10">
        <f t="shared" si="381"/>
        <v>131730.1</v>
      </c>
      <c r="M774" s="10">
        <f>N774+O774</f>
        <v>1053840.7</v>
      </c>
      <c r="N774" s="10">
        <f t="shared" ref="N774:O774" si="382">N776</f>
        <v>878200.6</v>
      </c>
      <c r="O774" s="10">
        <f t="shared" si="382"/>
        <v>175640.1</v>
      </c>
    </row>
    <row r="775" spans="1:15" ht="39" customHeight="1">
      <c r="A775" s="35"/>
      <c r="B775" s="36"/>
      <c r="C775" s="40" t="s">
        <v>12</v>
      </c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</row>
    <row r="776" spans="1:15" ht="26.25" customHeight="1">
      <c r="A776" s="35"/>
      <c r="B776" s="36"/>
      <c r="C776" s="40" t="s">
        <v>27</v>
      </c>
      <c r="D776" s="11">
        <f>E776+F776</f>
        <v>210768.1</v>
      </c>
      <c r="E776" s="11">
        <f t="shared" ref="E776:O776" si="383">E777</f>
        <v>175640.1</v>
      </c>
      <c r="F776" s="11">
        <f t="shared" si="383"/>
        <v>35128</v>
      </c>
      <c r="G776" s="11">
        <f>H776+I776</f>
        <v>526920.4</v>
      </c>
      <c r="H776" s="11">
        <f t="shared" si="383"/>
        <v>439100.3</v>
      </c>
      <c r="I776" s="11">
        <f t="shared" si="383"/>
        <v>87820.1</v>
      </c>
      <c r="J776" s="11">
        <f>K776+L776</f>
        <v>790380.6</v>
      </c>
      <c r="K776" s="11">
        <f t="shared" si="383"/>
        <v>658650.5</v>
      </c>
      <c r="L776" s="11">
        <f t="shared" si="383"/>
        <v>131730.1</v>
      </c>
      <c r="M776" s="11">
        <f>N776+O776</f>
        <v>1053840.7</v>
      </c>
      <c r="N776" s="11">
        <f t="shared" si="383"/>
        <v>878200.6</v>
      </c>
      <c r="O776" s="11">
        <f t="shared" si="383"/>
        <v>175640.1</v>
      </c>
    </row>
    <row r="777" spans="1:15" ht="24.75" customHeight="1">
      <c r="A777" s="35"/>
      <c r="B777" s="36"/>
      <c r="C777" s="42" t="s">
        <v>41</v>
      </c>
      <c r="D777" s="11">
        <f>E777+F777</f>
        <v>210768.1</v>
      </c>
      <c r="E777" s="11">
        <v>175640.1</v>
      </c>
      <c r="F777" s="11">
        <v>35128</v>
      </c>
      <c r="G777" s="11">
        <f>H777+I777</f>
        <v>526920.4</v>
      </c>
      <c r="H777" s="11">
        <v>439100.3</v>
      </c>
      <c r="I777" s="11">
        <v>87820.1</v>
      </c>
      <c r="J777" s="11">
        <f>K777+L777</f>
        <v>790380.6</v>
      </c>
      <c r="K777" s="11">
        <v>658650.5</v>
      </c>
      <c r="L777" s="11">
        <v>131730.1</v>
      </c>
      <c r="M777" s="11">
        <f>N777+O777</f>
        <v>1053840.7</v>
      </c>
      <c r="N777" s="11">
        <v>878200.6</v>
      </c>
      <c r="O777" s="11">
        <v>175640.1</v>
      </c>
    </row>
    <row r="778" spans="1:15" ht="54.75" customHeight="1">
      <c r="A778" s="35"/>
      <c r="B778" s="6">
        <v>21009</v>
      </c>
      <c r="C778" s="38" t="s">
        <v>119</v>
      </c>
      <c r="D778" s="8">
        <f>E778+F778</f>
        <v>600000</v>
      </c>
      <c r="E778" s="8">
        <f t="shared" ref="E778:F778" si="384">E780</f>
        <v>500000</v>
      </c>
      <c r="F778" s="8">
        <f t="shared" si="384"/>
        <v>100000</v>
      </c>
      <c r="G778" s="8">
        <f>H778+I778</f>
        <v>1200000</v>
      </c>
      <c r="H778" s="8">
        <f t="shared" ref="H778:I778" si="385">H780</f>
        <v>1000000</v>
      </c>
      <c r="I778" s="8">
        <f t="shared" si="385"/>
        <v>200000</v>
      </c>
      <c r="J778" s="8">
        <f>K778+L778</f>
        <v>1738182.2999999998</v>
      </c>
      <c r="K778" s="8">
        <f t="shared" ref="K778:L778" si="386">K780</f>
        <v>1240151.8999999999</v>
      </c>
      <c r="L778" s="8">
        <f t="shared" si="386"/>
        <v>498030.4</v>
      </c>
      <c r="M778" s="8">
        <f>N778+O778</f>
        <v>1738182.2999999998</v>
      </c>
      <c r="N778" s="8">
        <f t="shared" ref="N778:O778" si="387">N780</f>
        <v>1240151.8999999999</v>
      </c>
      <c r="O778" s="8">
        <f t="shared" si="387"/>
        <v>498030.4</v>
      </c>
    </row>
    <row r="779" spans="1:15" ht="24" customHeight="1">
      <c r="A779" s="35"/>
      <c r="B779" s="36"/>
      <c r="C779" s="40" t="s">
        <v>10</v>
      </c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</row>
    <row r="780" spans="1:15" ht="32.25" customHeight="1">
      <c r="A780" s="35"/>
      <c r="B780" s="36"/>
      <c r="C780" s="41" t="s">
        <v>103</v>
      </c>
      <c r="D780" s="10">
        <f>E780+F780</f>
        <v>600000</v>
      </c>
      <c r="E780" s="10">
        <f t="shared" ref="E780:F780" si="388">E782</f>
        <v>500000</v>
      </c>
      <c r="F780" s="10">
        <f t="shared" si="388"/>
        <v>100000</v>
      </c>
      <c r="G780" s="10">
        <f>H780+I780</f>
        <v>1200000</v>
      </c>
      <c r="H780" s="10">
        <f t="shared" ref="H780:I780" si="389">H782</f>
        <v>1000000</v>
      </c>
      <c r="I780" s="10">
        <f t="shared" si="389"/>
        <v>200000</v>
      </c>
      <c r="J780" s="10">
        <f>K780+L780</f>
        <v>1738182.2999999998</v>
      </c>
      <c r="K780" s="10">
        <f t="shared" ref="K780:L780" si="390">K782</f>
        <v>1240151.8999999999</v>
      </c>
      <c r="L780" s="10">
        <f t="shared" si="390"/>
        <v>498030.4</v>
      </c>
      <c r="M780" s="10">
        <f>N780+O780</f>
        <v>1738182.2999999998</v>
      </c>
      <c r="N780" s="10">
        <f t="shared" ref="N780:O780" si="391">N782</f>
        <v>1240151.8999999999</v>
      </c>
      <c r="O780" s="10">
        <f t="shared" si="391"/>
        <v>498030.4</v>
      </c>
    </row>
    <row r="781" spans="1:15" ht="35.25" customHeight="1">
      <c r="A781" s="35"/>
      <c r="B781" s="36"/>
      <c r="C781" s="40" t="s">
        <v>12</v>
      </c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</row>
    <row r="782" spans="1:15" ht="20.25" customHeight="1">
      <c r="A782" s="35"/>
      <c r="B782" s="36"/>
      <c r="C782" s="40" t="s">
        <v>27</v>
      </c>
      <c r="D782" s="11">
        <f>E782+F782</f>
        <v>600000</v>
      </c>
      <c r="E782" s="11">
        <f t="shared" ref="E782:O782" si="392">E783</f>
        <v>500000</v>
      </c>
      <c r="F782" s="11">
        <f t="shared" si="392"/>
        <v>100000</v>
      </c>
      <c r="G782" s="11">
        <f>H782+I782</f>
        <v>1200000</v>
      </c>
      <c r="H782" s="11">
        <f t="shared" si="392"/>
        <v>1000000</v>
      </c>
      <c r="I782" s="11">
        <f t="shared" si="392"/>
        <v>200000</v>
      </c>
      <c r="J782" s="11">
        <f>K782+L782</f>
        <v>1738182.2999999998</v>
      </c>
      <c r="K782" s="11">
        <f t="shared" si="392"/>
        <v>1240151.8999999999</v>
      </c>
      <c r="L782" s="11">
        <f t="shared" si="392"/>
        <v>498030.4</v>
      </c>
      <c r="M782" s="11">
        <f>N782+O782</f>
        <v>1738182.2999999998</v>
      </c>
      <c r="N782" s="11">
        <f t="shared" si="392"/>
        <v>1240151.8999999999</v>
      </c>
      <c r="O782" s="11">
        <f t="shared" si="392"/>
        <v>498030.4</v>
      </c>
    </row>
    <row r="783" spans="1:15" ht="23.25" customHeight="1">
      <c r="A783" s="35"/>
      <c r="B783" s="36"/>
      <c r="C783" s="42" t="s">
        <v>41</v>
      </c>
      <c r="D783" s="11">
        <f>E783+F783</f>
        <v>600000</v>
      </c>
      <c r="E783" s="11">
        <v>500000</v>
      </c>
      <c r="F783" s="11">
        <v>100000</v>
      </c>
      <c r="G783" s="11">
        <f>H783+I783</f>
        <v>1200000</v>
      </c>
      <c r="H783" s="11">
        <v>1000000</v>
      </c>
      <c r="I783" s="11">
        <v>200000</v>
      </c>
      <c r="J783" s="11">
        <f>K783+L783</f>
        <v>1738182.2999999998</v>
      </c>
      <c r="K783" s="11">
        <v>1240151.8999999999</v>
      </c>
      <c r="L783" s="11">
        <v>498030.4</v>
      </c>
      <c r="M783" s="11">
        <f>N783+O783</f>
        <v>1738182.2999999998</v>
      </c>
      <c r="N783" s="11">
        <v>1240151.8999999999</v>
      </c>
      <c r="O783" s="11">
        <v>498030.4</v>
      </c>
    </row>
    <row r="784" spans="1:15" ht="53.25" customHeight="1">
      <c r="A784" s="35"/>
      <c r="B784" s="6">
        <v>21011</v>
      </c>
      <c r="C784" s="38" t="s">
        <v>118</v>
      </c>
      <c r="D784" s="8">
        <f>E784+F784</f>
        <v>905000</v>
      </c>
      <c r="E784" s="8">
        <f>E788</f>
        <v>750000</v>
      </c>
      <c r="F784" s="8">
        <f>F788</f>
        <v>155000</v>
      </c>
      <c r="G784" s="8">
        <f>H784+I784</f>
        <v>1460000</v>
      </c>
      <c r="H784" s="8">
        <f>H788</f>
        <v>1070000</v>
      </c>
      <c r="I784" s="8">
        <f>I788</f>
        <v>390000</v>
      </c>
      <c r="J784" s="8">
        <f>K784+L784</f>
        <v>1850205.8</v>
      </c>
      <c r="K784" s="8">
        <f>K788</f>
        <v>1180000</v>
      </c>
      <c r="L784" s="8">
        <f>L788</f>
        <v>670205.80000000005</v>
      </c>
      <c r="M784" s="8">
        <f>N784+O784</f>
        <v>1850205.8</v>
      </c>
      <c r="N784" s="8">
        <f>N788</f>
        <v>1180000</v>
      </c>
      <c r="O784" s="8">
        <f>O788</f>
        <v>670205.80000000005</v>
      </c>
    </row>
    <row r="785" spans="1:15" ht="25.5" customHeight="1">
      <c r="A785" s="35"/>
      <c r="B785" s="36"/>
      <c r="C785" s="40" t="s">
        <v>10</v>
      </c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</row>
    <row r="786" spans="1:15" ht="37.5" customHeight="1">
      <c r="A786" s="35"/>
      <c r="B786" s="36"/>
      <c r="C786" s="41" t="s">
        <v>103</v>
      </c>
      <c r="D786" s="10">
        <f>E786+F786</f>
        <v>905000</v>
      </c>
      <c r="E786" s="10">
        <f>E784</f>
        <v>750000</v>
      </c>
      <c r="F786" s="10">
        <f>F784</f>
        <v>155000</v>
      </c>
      <c r="G786" s="10">
        <f>H786+I786</f>
        <v>1460000</v>
      </c>
      <c r="H786" s="10">
        <f>H784</f>
        <v>1070000</v>
      </c>
      <c r="I786" s="10">
        <f>I784</f>
        <v>390000</v>
      </c>
      <c r="J786" s="10">
        <f>K786+L786</f>
        <v>1850205.8</v>
      </c>
      <c r="K786" s="10">
        <f>K784</f>
        <v>1180000</v>
      </c>
      <c r="L786" s="10">
        <f>L784</f>
        <v>670205.80000000005</v>
      </c>
      <c r="M786" s="10">
        <f>N786+O786</f>
        <v>1850205.8</v>
      </c>
      <c r="N786" s="10">
        <f>N784</f>
        <v>1180000</v>
      </c>
      <c r="O786" s="10">
        <f>O784</f>
        <v>670205.80000000005</v>
      </c>
    </row>
    <row r="787" spans="1:15" ht="34.5" customHeight="1">
      <c r="A787" s="35"/>
      <c r="B787" s="36"/>
      <c r="C787" s="40" t="s">
        <v>12</v>
      </c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</row>
    <row r="788" spans="1:15" ht="23.25" customHeight="1">
      <c r="A788" s="35"/>
      <c r="B788" s="36"/>
      <c r="C788" s="40" t="s">
        <v>27</v>
      </c>
      <c r="D788" s="11">
        <f t="shared" ref="D788:D791" si="393">E788+F788</f>
        <v>905000</v>
      </c>
      <c r="E788" s="11">
        <f>E789+E790+E791</f>
        <v>750000</v>
      </c>
      <c r="F788" s="11">
        <f>F789+F790+F791</f>
        <v>155000</v>
      </c>
      <c r="G788" s="11">
        <f t="shared" ref="G788:G791" si="394">H788+I788</f>
        <v>1460000</v>
      </c>
      <c r="H788" s="11">
        <f>H789+H790+H791</f>
        <v>1070000</v>
      </c>
      <c r="I788" s="11">
        <f>I789+I790+I791</f>
        <v>390000</v>
      </c>
      <c r="J788" s="11">
        <f t="shared" ref="J788:J791" si="395">K788+L788</f>
        <v>1850205.8</v>
      </c>
      <c r="K788" s="11">
        <f>K789+K790+K791</f>
        <v>1180000</v>
      </c>
      <c r="L788" s="11">
        <f>L789+L790+L791</f>
        <v>670205.80000000005</v>
      </c>
      <c r="M788" s="11">
        <f t="shared" ref="M788:M791" si="396">N788+O788</f>
        <v>1850205.8</v>
      </c>
      <c r="N788" s="11">
        <f>N789+N790+N791</f>
        <v>1180000</v>
      </c>
      <c r="O788" s="11">
        <f>O789+O790+O791</f>
        <v>670205.80000000005</v>
      </c>
    </row>
    <row r="789" spans="1:15" ht="23.25" customHeight="1">
      <c r="A789" s="35"/>
      <c r="B789" s="36"/>
      <c r="C789" s="42" t="s">
        <v>41</v>
      </c>
      <c r="D789" s="11">
        <f t="shared" si="393"/>
        <v>720000</v>
      </c>
      <c r="E789" s="22">
        <v>600000</v>
      </c>
      <c r="F789" s="22">
        <v>120000</v>
      </c>
      <c r="G789" s="11">
        <f t="shared" si="394"/>
        <v>1140000</v>
      </c>
      <c r="H789" s="11">
        <v>920000</v>
      </c>
      <c r="I789" s="11">
        <v>220000</v>
      </c>
      <c r="J789" s="11">
        <f t="shared" si="395"/>
        <v>1430205.8</v>
      </c>
      <c r="K789" s="22">
        <v>980000</v>
      </c>
      <c r="L789" s="22">
        <v>450205.8</v>
      </c>
      <c r="M789" s="11">
        <f t="shared" si="396"/>
        <v>1430205.8</v>
      </c>
      <c r="N789" s="22">
        <v>980000</v>
      </c>
      <c r="O789" s="22">
        <v>450205.8</v>
      </c>
    </row>
    <row r="790" spans="1:15" ht="22.5" customHeight="1">
      <c r="A790" s="35"/>
      <c r="B790" s="36"/>
      <c r="C790" s="42" t="s">
        <v>56</v>
      </c>
      <c r="D790" s="11">
        <f t="shared" si="393"/>
        <v>15000</v>
      </c>
      <c r="E790" s="22">
        <v>0</v>
      </c>
      <c r="F790" s="22">
        <v>15000</v>
      </c>
      <c r="G790" s="11">
        <f t="shared" si="394"/>
        <v>150000</v>
      </c>
      <c r="H790" s="11">
        <v>0</v>
      </c>
      <c r="I790" s="11">
        <v>150000</v>
      </c>
      <c r="J790" s="11">
        <f t="shared" si="395"/>
        <v>200000</v>
      </c>
      <c r="K790" s="22">
        <f>E790+H790</f>
        <v>0</v>
      </c>
      <c r="L790" s="22">
        <v>200000</v>
      </c>
      <c r="M790" s="11">
        <f t="shared" si="396"/>
        <v>200000</v>
      </c>
      <c r="N790" s="22">
        <f>H790+K790</f>
        <v>0</v>
      </c>
      <c r="O790" s="22">
        <v>200000</v>
      </c>
    </row>
    <row r="791" spans="1:15" ht="22.5" customHeight="1">
      <c r="A791" s="35"/>
      <c r="B791" s="36"/>
      <c r="C791" s="42" t="s">
        <v>28</v>
      </c>
      <c r="D791" s="11">
        <f t="shared" si="393"/>
        <v>170000</v>
      </c>
      <c r="E791" s="22">
        <v>150000</v>
      </c>
      <c r="F791" s="22">
        <v>20000</v>
      </c>
      <c r="G791" s="11">
        <f t="shared" si="394"/>
        <v>170000</v>
      </c>
      <c r="H791" s="22">
        <v>150000</v>
      </c>
      <c r="I791" s="22">
        <v>20000</v>
      </c>
      <c r="J791" s="11">
        <f t="shared" si="395"/>
        <v>220000</v>
      </c>
      <c r="K791" s="11">
        <v>200000</v>
      </c>
      <c r="L791" s="11">
        <v>20000</v>
      </c>
      <c r="M791" s="11">
        <f t="shared" si="396"/>
        <v>220000</v>
      </c>
      <c r="N791" s="11">
        <v>200000</v>
      </c>
      <c r="O791" s="11">
        <v>20000</v>
      </c>
    </row>
    <row r="792" spans="1:15" s="4" customFormat="1" ht="41.25" customHeight="1">
      <c r="A792" s="32"/>
      <c r="B792" s="33"/>
      <c r="C792" s="38" t="s">
        <v>114</v>
      </c>
      <c r="D792" s="8">
        <f>E792+F792</f>
        <v>45700</v>
      </c>
      <c r="E792" s="8">
        <f>E793</f>
        <v>37500</v>
      </c>
      <c r="F792" s="8">
        <f>F793</f>
        <v>8200</v>
      </c>
      <c r="G792" s="8">
        <f>H792+I792</f>
        <v>45700</v>
      </c>
      <c r="H792" s="8">
        <f>H793</f>
        <v>37500</v>
      </c>
      <c r="I792" s="8">
        <f>I793</f>
        <v>8200</v>
      </c>
      <c r="J792" s="8">
        <f>K792+L792</f>
        <v>45700</v>
      </c>
      <c r="K792" s="8">
        <f>K793</f>
        <v>37500</v>
      </c>
      <c r="L792" s="8">
        <f>L793</f>
        <v>8200</v>
      </c>
      <c r="M792" s="8">
        <f>N792+O792</f>
        <v>45700</v>
      </c>
      <c r="N792" s="8">
        <f>N793</f>
        <v>37500</v>
      </c>
      <c r="O792" s="8">
        <f>O793</f>
        <v>8200</v>
      </c>
    </row>
    <row r="793" spans="1:15" ht="21.75" customHeight="1">
      <c r="A793" s="6">
        <v>1199</v>
      </c>
      <c r="B793" s="33"/>
      <c r="C793" s="39" t="s">
        <v>115</v>
      </c>
      <c r="D793" s="8">
        <f>E793+F793</f>
        <v>45700</v>
      </c>
      <c r="E793" s="8">
        <f>E795+E801</f>
        <v>37500</v>
      </c>
      <c r="F793" s="8">
        <f>F795+F801</f>
        <v>8200</v>
      </c>
      <c r="G793" s="8">
        <f>H793+I793</f>
        <v>45700</v>
      </c>
      <c r="H793" s="8">
        <f>H795+H801</f>
        <v>37500</v>
      </c>
      <c r="I793" s="8">
        <f>I795+I801</f>
        <v>8200</v>
      </c>
      <c r="J793" s="8">
        <f>K793+L793</f>
        <v>45700</v>
      </c>
      <c r="K793" s="8">
        <f>K795+K801</f>
        <v>37500</v>
      </c>
      <c r="L793" s="8">
        <f>L795+L801</f>
        <v>8200</v>
      </c>
      <c r="M793" s="8">
        <f>N793+O793</f>
        <v>45700</v>
      </c>
      <c r="N793" s="8">
        <f>N795+N801</f>
        <v>37500</v>
      </c>
      <c r="O793" s="8">
        <f>O795+O801</f>
        <v>8200</v>
      </c>
    </row>
    <row r="794" spans="1:15">
      <c r="A794" s="35"/>
      <c r="B794" s="36"/>
      <c r="C794" s="40" t="s">
        <v>9</v>
      </c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</row>
    <row r="795" spans="1:15" ht="49.5" customHeight="1">
      <c r="A795" s="35"/>
      <c r="B795" s="6">
        <v>11001</v>
      </c>
      <c r="C795" s="38" t="s">
        <v>116</v>
      </c>
      <c r="D795" s="8">
        <f>E795+F795</f>
        <v>16900</v>
      </c>
      <c r="E795" s="8">
        <f t="shared" ref="E795:F795" si="397">E797</f>
        <v>13500</v>
      </c>
      <c r="F795" s="8">
        <f t="shared" si="397"/>
        <v>3400</v>
      </c>
      <c r="G795" s="8">
        <f>H795+I795</f>
        <v>16900</v>
      </c>
      <c r="H795" s="8">
        <f t="shared" ref="H795:I795" si="398">H797</f>
        <v>13500</v>
      </c>
      <c r="I795" s="8">
        <f t="shared" si="398"/>
        <v>3400</v>
      </c>
      <c r="J795" s="8">
        <f>K795+L795</f>
        <v>16900</v>
      </c>
      <c r="K795" s="8">
        <f t="shared" ref="K795:L795" si="399">K797</f>
        <v>13500</v>
      </c>
      <c r="L795" s="8">
        <f t="shared" si="399"/>
        <v>3400</v>
      </c>
      <c r="M795" s="8">
        <f>N795+O795</f>
        <v>16900</v>
      </c>
      <c r="N795" s="8">
        <f t="shared" ref="N795:O795" si="400">N797</f>
        <v>13500</v>
      </c>
      <c r="O795" s="8">
        <f t="shared" si="400"/>
        <v>3400</v>
      </c>
    </row>
    <row r="796" spans="1:15">
      <c r="A796" s="35"/>
      <c r="B796" s="36"/>
      <c r="C796" s="40" t="s">
        <v>10</v>
      </c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</row>
    <row r="797" spans="1:15" ht="21.75" customHeight="1">
      <c r="A797" s="35"/>
      <c r="B797" s="36"/>
      <c r="C797" s="41" t="s">
        <v>11</v>
      </c>
      <c r="D797" s="10">
        <f>E797+F797</f>
        <v>16900</v>
      </c>
      <c r="E797" s="10">
        <f t="shared" ref="E797:F797" si="401">E799</f>
        <v>13500</v>
      </c>
      <c r="F797" s="10">
        <f t="shared" si="401"/>
        <v>3400</v>
      </c>
      <c r="G797" s="10">
        <f>H797+I797</f>
        <v>16900</v>
      </c>
      <c r="H797" s="10">
        <f t="shared" ref="H797:I797" si="402">H799</f>
        <v>13500</v>
      </c>
      <c r="I797" s="10">
        <f t="shared" si="402"/>
        <v>3400</v>
      </c>
      <c r="J797" s="10">
        <f>K797+L797</f>
        <v>16900</v>
      </c>
      <c r="K797" s="10">
        <f t="shared" ref="K797:L797" si="403">K799</f>
        <v>13500</v>
      </c>
      <c r="L797" s="10">
        <f t="shared" si="403"/>
        <v>3400</v>
      </c>
      <c r="M797" s="10">
        <f>N797+O797</f>
        <v>16900</v>
      </c>
      <c r="N797" s="10">
        <f t="shared" ref="N797:O797" si="404">N799</f>
        <v>13500</v>
      </c>
      <c r="O797" s="10">
        <f t="shared" si="404"/>
        <v>3400</v>
      </c>
    </row>
    <row r="798" spans="1:15" ht="36" customHeight="1">
      <c r="A798" s="35"/>
      <c r="B798" s="36"/>
      <c r="C798" s="40" t="s">
        <v>12</v>
      </c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</row>
    <row r="799" spans="1:15" ht="22.5" customHeight="1">
      <c r="A799" s="35"/>
      <c r="B799" s="36"/>
      <c r="C799" s="40" t="s">
        <v>13</v>
      </c>
      <c r="D799" s="11">
        <f>E799+F799</f>
        <v>16900</v>
      </c>
      <c r="E799" s="11">
        <f t="shared" ref="E799:O799" si="405">E800</f>
        <v>13500</v>
      </c>
      <c r="F799" s="11">
        <f t="shared" si="405"/>
        <v>3400</v>
      </c>
      <c r="G799" s="11">
        <f>H799+I799</f>
        <v>16900</v>
      </c>
      <c r="H799" s="11">
        <f t="shared" si="405"/>
        <v>13500</v>
      </c>
      <c r="I799" s="11">
        <f t="shared" si="405"/>
        <v>3400</v>
      </c>
      <c r="J799" s="11">
        <f>K799+L799</f>
        <v>16900</v>
      </c>
      <c r="K799" s="11">
        <f t="shared" si="405"/>
        <v>13500</v>
      </c>
      <c r="L799" s="11">
        <f t="shared" si="405"/>
        <v>3400</v>
      </c>
      <c r="M799" s="11">
        <f>N799+O799</f>
        <v>16900</v>
      </c>
      <c r="N799" s="11">
        <f t="shared" si="405"/>
        <v>13500</v>
      </c>
      <c r="O799" s="11">
        <f t="shared" si="405"/>
        <v>3400</v>
      </c>
    </row>
    <row r="800" spans="1:15" ht="22.5" customHeight="1">
      <c r="A800" s="35"/>
      <c r="B800" s="36"/>
      <c r="C800" s="40" t="s">
        <v>26</v>
      </c>
      <c r="D800" s="11">
        <f>E800+F800</f>
        <v>16900</v>
      </c>
      <c r="E800" s="11">
        <v>13500</v>
      </c>
      <c r="F800" s="11">
        <v>3400</v>
      </c>
      <c r="G800" s="11">
        <f>H800+I800</f>
        <v>16900</v>
      </c>
      <c r="H800" s="11">
        <v>13500</v>
      </c>
      <c r="I800" s="11">
        <v>3400</v>
      </c>
      <c r="J800" s="11">
        <f>K800+L800</f>
        <v>16900</v>
      </c>
      <c r="K800" s="11">
        <v>13500</v>
      </c>
      <c r="L800" s="11">
        <v>3400</v>
      </c>
      <c r="M800" s="11">
        <f>N800+O800</f>
        <v>16900</v>
      </c>
      <c r="N800" s="11">
        <v>13500</v>
      </c>
      <c r="O800" s="11">
        <v>3400</v>
      </c>
    </row>
    <row r="801" spans="1:15" ht="63" customHeight="1">
      <c r="A801" s="35"/>
      <c r="B801" s="6">
        <v>31001</v>
      </c>
      <c r="C801" s="38" t="s">
        <v>117</v>
      </c>
      <c r="D801" s="8">
        <f>E801+F801</f>
        <v>28800</v>
      </c>
      <c r="E801" s="8">
        <f t="shared" ref="E801:F801" si="406">E803</f>
        <v>24000</v>
      </c>
      <c r="F801" s="8">
        <f t="shared" si="406"/>
        <v>4800</v>
      </c>
      <c r="G801" s="8">
        <f>H801+I801</f>
        <v>28800</v>
      </c>
      <c r="H801" s="8">
        <f t="shared" ref="H801:I801" si="407">H803</f>
        <v>24000</v>
      </c>
      <c r="I801" s="8">
        <f t="shared" si="407"/>
        <v>4800</v>
      </c>
      <c r="J801" s="8">
        <f>K801+L801</f>
        <v>28800</v>
      </c>
      <c r="K801" s="8">
        <f t="shared" ref="K801:L801" si="408">K803</f>
        <v>24000</v>
      </c>
      <c r="L801" s="8">
        <f t="shared" si="408"/>
        <v>4800</v>
      </c>
      <c r="M801" s="8">
        <f>N801+O801</f>
        <v>28800</v>
      </c>
      <c r="N801" s="8">
        <f t="shared" ref="N801:O801" si="409">N803</f>
        <v>24000</v>
      </c>
      <c r="O801" s="8">
        <f t="shared" si="409"/>
        <v>4800</v>
      </c>
    </row>
    <row r="802" spans="1:15" ht="19.5" customHeight="1">
      <c r="A802" s="35"/>
      <c r="B802" s="36"/>
      <c r="C802" s="40" t="s">
        <v>10</v>
      </c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</row>
    <row r="803" spans="1:15">
      <c r="A803" s="35"/>
      <c r="B803" s="36"/>
      <c r="C803" s="41" t="s">
        <v>11</v>
      </c>
      <c r="D803" s="10">
        <f>E803+F803</f>
        <v>28800</v>
      </c>
      <c r="E803" s="10">
        <f t="shared" ref="E803:F803" si="410">E805</f>
        <v>24000</v>
      </c>
      <c r="F803" s="10">
        <f t="shared" si="410"/>
        <v>4800</v>
      </c>
      <c r="G803" s="10">
        <f>H803+I803</f>
        <v>28800</v>
      </c>
      <c r="H803" s="10">
        <f t="shared" ref="H803:I803" si="411">H805</f>
        <v>24000</v>
      </c>
      <c r="I803" s="10">
        <f t="shared" si="411"/>
        <v>4800</v>
      </c>
      <c r="J803" s="10">
        <f>K803+L803</f>
        <v>28800</v>
      </c>
      <c r="K803" s="10">
        <f t="shared" ref="K803:L803" si="412">K805</f>
        <v>24000</v>
      </c>
      <c r="L803" s="10">
        <f t="shared" si="412"/>
        <v>4800</v>
      </c>
      <c r="M803" s="10">
        <f>N803+O803</f>
        <v>28800</v>
      </c>
      <c r="N803" s="10">
        <f t="shared" ref="N803:O803" si="413">N805</f>
        <v>24000</v>
      </c>
      <c r="O803" s="10">
        <f t="shared" si="413"/>
        <v>4800</v>
      </c>
    </row>
    <row r="804" spans="1:15" ht="33" customHeight="1">
      <c r="A804" s="35"/>
      <c r="B804" s="36"/>
      <c r="C804" s="40" t="s">
        <v>12</v>
      </c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</row>
    <row r="805" spans="1:15">
      <c r="A805" s="35"/>
      <c r="B805" s="36"/>
      <c r="C805" s="40" t="s">
        <v>27</v>
      </c>
      <c r="D805" s="11">
        <f>E805+F805</f>
        <v>28800</v>
      </c>
      <c r="E805" s="11">
        <f t="shared" ref="E805:O805" si="414">E806</f>
        <v>24000</v>
      </c>
      <c r="F805" s="11">
        <f t="shared" si="414"/>
        <v>4800</v>
      </c>
      <c r="G805" s="11">
        <f>H805+I805</f>
        <v>28800</v>
      </c>
      <c r="H805" s="11">
        <f t="shared" si="414"/>
        <v>24000</v>
      </c>
      <c r="I805" s="11">
        <f t="shared" si="414"/>
        <v>4800</v>
      </c>
      <c r="J805" s="11">
        <f>K805+L805</f>
        <v>28800</v>
      </c>
      <c r="K805" s="11">
        <f t="shared" si="414"/>
        <v>24000</v>
      </c>
      <c r="L805" s="11">
        <f t="shared" si="414"/>
        <v>4800</v>
      </c>
      <c r="M805" s="11">
        <f>N805+O805</f>
        <v>28800</v>
      </c>
      <c r="N805" s="11">
        <f t="shared" si="414"/>
        <v>24000</v>
      </c>
      <c r="O805" s="11">
        <f t="shared" si="414"/>
        <v>4800</v>
      </c>
    </row>
    <row r="806" spans="1:15" ht="23.25" customHeight="1">
      <c r="A806" s="35"/>
      <c r="B806" s="36"/>
      <c r="C806" s="42" t="s">
        <v>28</v>
      </c>
      <c r="D806" s="11">
        <f>E806+F806</f>
        <v>28800</v>
      </c>
      <c r="E806" s="11">
        <v>24000</v>
      </c>
      <c r="F806" s="11">
        <v>4800</v>
      </c>
      <c r="G806" s="11">
        <f>H806+I806</f>
        <v>28800</v>
      </c>
      <c r="H806" s="11">
        <v>24000</v>
      </c>
      <c r="I806" s="11">
        <v>4800</v>
      </c>
      <c r="J806" s="11">
        <f>K806+L806</f>
        <v>28800</v>
      </c>
      <c r="K806" s="11">
        <v>24000</v>
      </c>
      <c r="L806" s="11">
        <v>4800</v>
      </c>
      <c r="M806" s="11">
        <f>N806+O806</f>
        <v>28800</v>
      </c>
      <c r="N806" s="11">
        <v>24000</v>
      </c>
      <c r="O806" s="11">
        <v>4800</v>
      </c>
    </row>
  </sheetData>
  <customSheetViews>
    <customSheetView guid="{D95FE460-1BA1-43DD-B249-243747BE3A4D}" scale="90" showPageBreaks="1" topLeftCell="B1">
      <selection activeCell="K12" sqref="K12"/>
      <pageMargins left="0.17" right="0.17" top="0.26" bottom="0.38" header="0" footer="0"/>
      <printOptions horizontalCentered="1"/>
      <pageSetup paperSize="9" scale="47" firstPageNumber="1078" orientation="landscape" useFirstPageNumber="1" horizontalDpi="96" verticalDpi="96" r:id="rId1"/>
      <headerFooter>
        <oddFooter>&amp;C&amp;P</oddFooter>
      </headerFooter>
    </customSheetView>
    <customSheetView guid="{62CC5696-C59E-4329-AFBD-2F2C96CC77CC}" scale="90" showPageBreaks="1" topLeftCell="B1">
      <selection activeCell="K12" sqref="K12"/>
      <pageMargins left="0.15748031496062992" right="0.15748031496062992" top="0.27559055118110237" bottom="0.39370078740157483" header="0" footer="0"/>
      <printOptions horizontalCentered="1"/>
      <pageSetup paperSize="9" scale="47" firstPageNumber="1078" orientation="landscape" useFirstPageNumber="1" horizontalDpi="96" verticalDpi="96" r:id="rId2"/>
      <headerFooter>
        <oddFooter>&amp;C&amp;P</oddFooter>
      </headerFooter>
    </customSheetView>
    <customSheetView guid="{DA5860A4-651C-469C-9CDA-1744A212D704}" scale="90" showPageBreaks="1" topLeftCell="A52">
      <selection activeCell="C128" sqref="C128"/>
      <pageMargins left="0.16" right="0" top="0" bottom="0" header="0" footer="0"/>
      <printOptions horizontalCentered="1"/>
      <pageSetup paperSize="9" scale="45" orientation="landscape" horizontalDpi="4294967294" verticalDpi="4294967294" r:id="rId3"/>
      <headerFooter>
        <oddFooter>&amp;C&amp;P</oddFooter>
      </headerFooter>
    </customSheetView>
    <customSheetView guid="{5D75B506-2B2F-48C0-AA3D-DB2CD28E40C4}" scale="90" showPageBreaks="1" topLeftCell="A4">
      <selection activeCell="D6" sqref="D6:F6"/>
      <pageMargins left="0.2" right="0.2" top="0.15" bottom="0" header="0" footer="0"/>
      <printOptions horizontalCentered="1"/>
      <pageSetup paperSize="9" scale="42" orientation="landscape" horizontalDpi="4294967294" verticalDpi="4294967294" r:id="rId4"/>
    </customSheetView>
  </customSheetViews>
  <mergeCells count="20">
    <mergeCell ref="N7:O7"/>
    <mergeCell ref="G7:G8"/>
    <mergeCell ref="H7:I7"/>
    <mergeCell ref="J7:J8"/>
    <mergeCell ref="K7:L7"/>
    <mergeCell ref="M7:M8"/>
    <mergeCell ref="N1:O1"/>
    <mergeCell ref="N2:O2"/>
    <mergeCell ref="A4:O4"/>
    <mergeCell ref="N5:O5"/>
    <mergeCell ref="A6:B6"/>
    <mergeCell ref="D6:F6"/>
    <mergeCell ref="G6:I6"/>
    <mergeCell ref="J6:L6"/>
    <mergeCell ref="M6:O6"/>
    <mergeCell ref="A7:A8"/>
    <mergeCell ref="B7:B8"/>
    <mergeCell ref="C6:C8"/>
    <mergeCell ref="D7:D8"/>
    <mergeCell ref="E7:F7"/>
  </mergeCells>
  <printOptions horizontalCentered="1"/>
  <pageMargins left="0.17" right="0.17" top="0.26" bottom="0.38" header="0" footer="0"/>
  <pageSetup paperSize="9" scale="47" firstPageNumber="1078" orientation="landscape" useFirstPageNumber="1" horizontalDpi="96" verticalDpi="96" r:id="rId5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Vark</vt:lpstr>
      <vt:lpstr>Vark!Print_Titles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Anahit Badalyan</cp:lastModifiedBy>
  <cp:lastPrinted>2018-12-26T09:38:01Z</cp:lastPrinted>
  <dcterms:created xsi:type="dcterms:W3CDTF">2018-12-09T11:43:17Z</dcterms:created>
  <dcterms:modified xsi:type="dcterms:W3CDTF">2018-12-26T09:38:10Z</dcterms:modified>
</cp:coreProperties>
</file>