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35" yWindow="-30" windowWidth="20730" windowHeight="8175"/>
  </bookViews>
  <sheets>
    <sheet name="grant" sheetId="1" r:id="rId1"/>
  </sheets>
  <definedNames>
    <definedName name="_xlnm.Print_Area" localSheetId="0">grant!$A$1:$I$85</definedName>
    <definedName name="_xlnm.Print_Titles" localSheetId="0">grant!$6:$7</definedName>
  </definedNames>
  <calcPr calcId="144525" fullCalcOnLoad="1"/>
</workbook>
</file>

<file path=xl/calcChain.xml><?xml version="1.0" encoding="utf-8"?>
<calcChain xmlns="http://schemas.openxmlformats.org/spreadsheetml/2006/main">
  <c r="H59" i="1" l="1"/>
  <c r="I59" i="1" s="1"/>
  <c r="G75" i="1"/>
  <c r="I75" i="1" s="1"/>
  <c r="G76" i="1"/>
  <c r="G77" i="1"/>
  <c r="G78" i="1"/>
  <c r="G80" i="1"/>
  <c r="I80" i="1" s="1"/>
  <c r="G24" i="1"/>
  <c r="G59" i="1"/>
  <c r="G73" i="1" s="1"/>
  <c r="G72" i="1"/>
  <c r="H80" i="1"/>
  <c r="H72" i="1"/>
  <c r="I72" i="1" s="1"/>
  <c r="H73" i="1"/>
  <c r="H82" i="1"/>
  <c r="F80" i="1"/>
  <c r="F24" i="1"/>
  <c r="F59" i="1"/>
  <c r="F73" i="1" s="1"/>
  <c r="F82" i="1" s="1"/>
  <c r="F72" i="1"/>
  <c r="I78" i="1"/>
  <c r="I77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11" i="1"/>
  <c r="I76" i="1"/>
  <c r="I62" i="1"/>
  <c r="I63" i="1"/>
  <c r="I64" i="1"/>
  <c r="I65" i="1"/>
  <c r="I66" i="1"/>
  <c r="I67" i="1"/>
  <c r="I68" i="1"/>
  <c r="I69" i="1"/>
  <c r="I70" i="1"/>
  <c r="I71" i="1"/>
  <c r="I61" i="1"/>
  <c r="G82" i="1" l="1"/>
  <c r="I82" i="1" s="1"/>
  <c r="I73" i="1"/>
</calcChain>
</file>

<file path=xl/sharedStrings.xml><?xml version="1.0" encoding="utf-8"?>
<sst xmlns="http://schemas.openxmlformats.org/spreadsheetml/2006/main" count="324" uniqueCount="155">
  <si>
    <t>40.«Ավստրիայի զարգացման գործակալություն» ընկերության աջակցությամբ իրականացվող «Հայաստանի Հանրապետությունում կարգավորիչ գիլյոտին» դրամաշնորհային ծրագիր</t>
  </si>
  <si>
    <t>01.Համաշխարհային բանկի աջակցությամբ իրականացվող էներգախնայողության դրամաշնորհային ծրագիր</t>
  </si>
  <si>
    <t>03.Համաշխարհային բանկի աջակցությամբ իրականացվող Երկրաջերմային  հետախուզական հորատման  դրամաշնորհային ծրագիր</t>
  </si>
  <si>
    <t>04.Համաշխարհային բանկի աջակցությամբ իրականացվող դրամաշնորհ արդյունաբերական մասշտաբի արևային էներգիայի ծրագրի նախապատրաստման համար դրամաշնորհային ծրագիր</t>
  </si>
  <si>
    <t>11.Եվրոպական ներդրումային բանկի աջակցությամբ իրականացվող Հյուսիս-հարավ տրանսպորտային միջանցքի զարգացման դրամաշնորհային ծրագիր (Տրանշ 3)</t>
  </si>
  <si>
    <t>05.Եվրոպական միության հարևանության ներդրումային ծրագրի աջակցությամբ իրականացվող Երևանի մետրոպոլիտենի  վերակառուցման երկրորդ դրամաշնորհային ծրագիր (Երևան համայնքի ղեկավարին պետության կողմից պատվիրակված լիազորություն)</t>
  </si>
  <si>
    <t>44.ԱՄՆ Միջազգայն զարգացման գործակալության աջակցությամբ իրականացվող Տեղական ինքնակառավարման բարեփոխումների դրամաշնորհային ծրագիր</t>
  </si>
  <si>
    <t>43.Գերմանիայի զարգացման վարկերի բանկի աջակցությամբ իրականացվող ջրամատակարար ընկերությունների կողմից չսպասարկվող համայնքների ջրամատակարարման և ջրահեռացման համակարգերի բարելավմանն ու զարգացմանն ուղղված կիրառելիության ուսումնասիրության դրամաշնորհային ծրագիր</t>
  </si>
  <si>
    <t>16.Համաշխարհային բանկի աջակցությամբ իրականացվող Ոչ վարակիչ հիվանդությունների կանխարգելման և վերահսկման դրամաշնորհային ծրագիր</t>
  </si>
  <si>
    <t>17.Համաշխարհային բանկի աջակցությամբ իրականացվող «Հիվանդությունների կանխարգելման և վերահսկման  ծրագրի շրջանակներում առողջապահության կատարողականի վրա հիմնված ֆինանսավորման ծրագրի նախապատրաստման համար» դրամաշնորհային ծրագիր</t>
  </si>
  <si>
    <t>56</t>
  </si>
  <si>
    <t>57</t>
  </si>
  <si>
    <t>58</t>
  </si>
  <si>
    <t>59</t>
  </si>
  <si>
    <t>06.2015թ. Հայաստանի ժողովրդագրության և առողջության հարցերի հետազոտություն</t>
  </si>
  <si>
    <t>հ/հ</t>
  </si>
  <si>
    <t>Բաժին</t>
  </si>
  <si>
    <t>Խումբ</t>
  </si>
  <si>
    <t>Դաս</t>
  </si>
  <si>
    <t>01</t>
  </si>
  <si>
    <t>02</t>
  </si>
  <si>
    <t>06</t>
  </si>
  <si>
    <t>11</t>
  </si>
  <si>
    <t>4</t>
  </si>
  <si>
    <t>5</t>
  </si>
  <si>
    <t>6</t>
  </si>
  <si>
    <t>7</t>
  </si>
  <si>
    <t>8</t>
  </si>
  <si>
    <t>9</t>
  </si>
  <si>
    <t>10</t>
  </si>
  <si>
    <t>03</t>
  </si>
  <si>
    <t>04</t>
  </si>
  <si>
    <t>20</t>
  </si>
  <si>
    <t>12</t>
  </si>
  <si>
    <t>17</t>
  </si>
  <si>
    <t>13</t>
  </si>
  <si>
    <t>15</t>
  </si>
  <si>
    <t>16</t>
  </si>
  <si>
    <t>05</t>
  </si>
  <si>
    <t>26</t>
  </si>
  <si>
    <t>18</t>
  </si>
  <si>
    <t>19</t>
  </si>
  <si>
    <t>07</t>
  </si>
  <si>
    <t>21</t>
  </si>
  <si>
    <t>23</t>
  </si>
  <si>
    <t>25</t>
  </si>
  <si>
    <t>27</t>
  </si>
  <si>
    <t>22</t>
  </si>
  <si>
    <t>24</t>
  </si>
  <si>
    <t>09</t>
  </si>
  <si>
    <t>1</t>
  </si>
  <si>
    <t>3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</si>
  <si>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</si>
  <si>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</si>
  <si>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</si>
  <si>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</si>
  <si>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</si>
  <si>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</si>
  <si>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</si>
  <si>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</si>
  <si>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</si>
  <si>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</si>
  <si>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</si>
  <si>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</si>
  <si>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</si>
  <si>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</si>
  <si>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</si>
  <si>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ՏԵՂԵԿԱՆՔ</t>
  </si>
  <si>
    <t>(հազար դրամ)</t>
  </si>
  <si>
    <t xml:space="preserve"> ԴՐԱՄԱՇՆՈՐՀԱՅԻՆ ԾՐԱԳՐԵՐԻ ԱՆՎԱՆՈՒՄՆԵՐԸ </t>
  </si>
  <si>
    <t>ՆՊԱՏԱԿԱՅԻՆ ԴՐԱՄԱՇՆՈՐՀՆԵՐ</t>
  </si>
  <si>
    <t>Փաստ</t>
  </si>
  <si>
    <t>ԸՆԴԱՄԵՆԸ ՊԱՇՏՈՆԱԿԱՆ ԴՐԱՄԱՇՆՈՐՀՆԵՐ</t>
  </si>
  <si>
    <t>ՈՉ ՆՊԱՏԱԿԱՅԻՆ ԴՐԱՄԱՇՆՈՐՀՆԵՐ</t>
  </si>
  <si>
    <t xml:space="preserve">ԸՆԴԱՄԵՆԸ  ՈՉ ՆՊԱՏԱԿԱՅԻՆ ԴՐԱՄԱՇՆՈՐՀՆԵՐ </t>
  </si>
  <si>
    <t>50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</si>
  <si>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</si>
  <si>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</si>
  <si>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</si>
  <si>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</si>
  <si>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</si>
  <si>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</si>
  <si>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</si>
  <si>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</si>
  <si>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</si>
  <si>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</si>
  <si>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</si>
  <si>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</si>
  <si>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Կատարման %-ը ճշտված պլանի նկատմամբ</t>
  </si>
  <si>
    <t>Եվրոպական հարևանության շրջանակներում ՀՀ-ԵՄ գործողությունների ծրագրով նախատեսված միջոցառումների ֆինանսավորման համար ստացված դրամաշնորհ (2009թ ազգային գործողությունների ծրագիր` «Մասնագիտական կրթության և ուսուցման (ՄԿՈՒ) բարեփոխման շարունակություն և զբաղվածության հայեցակարգի մշակում»)</t>
  </si>
  <si>
    <t>այդ թվում`</t>
  </si>
  <si>
    <t>Ընդամենը</t>
  </si>
  <si>
    <t>Ընդամենն արտաբյուջետային դրամաշնորհներ</t>
  </si>
  <si>
    <t>Ա. Նպատակային դրամաշնորհային ծրագրեր</t>
  </si>
  <si>
    <t xml:space="preserve">ԸՆԴԱՄԵՆԸ ՆՊԱՏԱԿԱՅԻՆ ԴՐԱՄԱՇՆՈՐՀՆԵՐ (Ա+Բ) </t>
  </si>
  <si>
    <t>Բ. Արտաբյուջետային հաշիվներով շրջանառվող նպատակային դրամաշնորհային ծրագրեր</t>
  </si>
  <si>
    <t>2016 ԹՎԱԿԱՆԻ ԸՆԹԱՑՔՈՒՄ  ՕՏԱՐԵՐԿՐՅԱ ՊԵՏՈՒԹՅՈՒՆՆԵՐԻՑ ԵՎ ՄԻՋԱԶԳԱՅԻՆ ԿԱԶՄԱԿԵՐՊՈՒԹՅՈՒՆՆԵՐԻՑ ՍՏԱՑՎԱԾ ԴՐԱՄԱՇՆՈՐՀՆԵՐԻ ՎԵՐԱԲԵՐՅԱԼ</t>
  </si>
  <si>
    <r>
      <t>Տարեկան պլան</t>
    </r>
    <r>
      <rPr>
        <b/>
        <sz val="10"/>
        <rFont val="GHEA Grapalat"/>
      </rPr>
      <t>¹</t>
    </r>
  </si>
  <si>
    <r>
      <t>Տարեկան ճշտված պլան</t>
    </r>
    <r>
      <rPr>
        <b/>
        <sz val="10"/>
        <rFont val="GHEA Grapalat"/>
      </rPr>
      <t>²</t>
    </r>
    <r>
      <rPr>
        <b/>
        <sz val="10"/>
        <rFont val="GHEA Grapalat"/>
        <family val="3"/>
      </rPr>
      <t xml:space="preserve"> </t>
    </r>
  </si>
  <si>
    <r>
      <t xml:space="preserve">² </t>
    </r>
    <r>
      <rPr>
        <sz val="9"/>
        <rFont val="GHEA Grapalat"/>
        <family val="3"/>
      </rPr>
      <t xml:space="preserve">Հաշվի են առնված հաշվետու ժամանակաշրջանում օրենսդրության համաձայն  կատարված փոփոխությունները:       </t>
    </r>
  </si>
  <si>
    <t>14.Եվրոպական միության աջակցությամբ իրականացվող ՀՀ պետական սահմանի «Բագրատաշեն», «Բավրա» և «Գոգավան» անցման կետերի արդիականացման դրամաշնորհային ծրագիր</t>
  </si>
  <si>
    <t>40.Եվրոպական միության Հարևանության ներդրումային ծրագրի աջակցությամբ իրականացվող ՀՀ պետական սահմանի «Բագրատաշեն», «Բավրա» և «Գոգավան» անցման կետերի արդիականացման դրամաշնորհային ծրագիր</t>
  </si>
  <si>
    <t>09.ԱՄՆ կառավարության աջակցությամբ իրականացվող «Հազարամյակի մարտահրավեր» դրամաշնորհային  ծրագիր</t>
  </si>
  <si>
    <t>14.Համաշխարհային բանկի աջակցությամբ իրականացվող հանրային հատվածի վերահսկողության (Վերահսկիչ պալատի) կարողությունների զարգացման դրամաշնորհային ծրագիր</t>
  </si>
  <si>
    <t>15.Համաշխարհային բանկի աջակցությամբ իրականացվող ՀՀ ֆինանսների նախարարության կարողությունների զարգացման դրամաշնորհային ծրագիր</t>
  </si>
  <si>
    <t>16.Համաշխարհային բանկի աջակցությամբ իրականացվող Հայաստանի կառավարության կարգավորող բարեփոխումների գրասենյակի կարողությունների զարգացման դրամաշնորհային ծրագիր</t>
  </si>
  <si>
    <t>17.Համաշխարհային բանկի աջակցությամբ իրականացվող Հայաստանի հանրային ֆինանսական կառավարման հզորացման դրամաշնորհային ծրագիր</t>
  </si>
  <si>
    <t>18.Համաշխարհային բանկի աջակցությամբ իրականացվող Կենսաթոշակների մասին հանրային իրազեկման և գրագիտության դրամաշնորհային ծրագիր</t>
  </si>
  <si>
    <t>19.Համաշխարհային բանկի աջակցությամբ իրականացվող քաղաքաշինական թույլտվությունների էլեկտրոնային մշակման և մեկ պատուհանից տրամադրման ծրագրի համար ԻԶՀ դրամաշնորհային ծրագիր</t>
  </si>
  <si>
    <t>21.Համաշխարհային բանկի աջակցությամբ իրականացվող երիտասարդների ներգրավվածության խթանման դրամաշնորհային ծրագիր</t>
  </si>
  <si>
    <t>22.Համաշխարհային բանկի աջակցությամբ իրականացվող Տեղական տնտեսության ենթակառուցվածքի զարգացման  դրամաշնորհային ծրագիր</t>
  </si>
  <si>
    <t>19.Համաշխարհային բանկի աջակցությամբ իրականացվող Գլոբալ էկոլոգիական հիմնադրամի կողմից տրամադրված Համայնքների գյուղատնտեսական ռեսուրսների կառավարման և մրցունակության  դրամաշնորհային ծրագիր</t>
  </si>
  <si>
    <t>18.Դանիական թագավորության աջակցությամբ իրականացվող «Գյուղական կարողությունների ստեղծում» դրամաշնորհային ծրագիր</t>
  </si>
  <si>
    <t>29.Գլոբալ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</si>
  <si>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45.Գյուղատնտեսության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</si>
  <si>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02.ՌԴ աջակցությամբ իրականացվող Հայկական ԱԷԿ-ի N 2 էներգաբլոկի շահագործման նախագծային ժամկետի երկարացման դրամաշնորհային ծրագիր</t>
  </si>
  <si>
    <t>05.Իրանի Իսլամական Հանրապետության աջակցությամբ իրականացվող՛ Հայաստանի Հանրապետությունում Իրանի հետ սահմանամերձ բնակավայրերի գազի բաշխման ցանցի կառուցման դրամաշնորհային ծրագիր</t>
  </si>
  <si>
    <t>23.Եվրոպական միության  Հարևանության Ներդրումային գործիքի  աջակցությամբ իրականացվող «Կովկասյան էլեկտրահաղորդման ցանց I (Հայաստան-Վրաստան հաղորդիչ գիծ/ենթակայաններ)»  դրամաշնորհային ծրագիր</t>
  </si>
  <si>
    <t>24.Գերմանիայի զարգացման վարկերի բանկի աջակցությամբ իրականացվող «Հայաստան - Վրաստան էլեկտրահաղորդման գիծ» ծրագրի շրջանակներում մատուցվելիք փորձագիտական ծառայությունների  համար դրամաշնորհային  ծրագիր</t>
  </si>
  <si>
    <t>22.Վերակառուցման և զարգացման եվրոպական բանկի աջակցությամբ իրականացվող ՀՀ պետական սահմանի Բագրատաշեն անցման կետի կամրջի վերակառուցման ծրագրի շրջանակներում խորհրդատվական ծառայությունների ձեռքբերման դրամաշնորհային ծրագիր</t>
  </si>
  <si>
    <t>07.Եվրոպական միության աջակցությամբ իրականացվող Հայաստանի տարածքային զարգացման դրամաշնորհային ծրագիր</t>
  </si>
  <si>
    <t>02.Վերակառուցման և զարգացման եվրոպական բանկի աջակցությամբ իրականացվող «Երևանի կոշտ թափոնների կառավարման ծրագիր» դրամաշնորհային ծրագիր (Երևանի քաղաքապետին պետության կողմից պատվիրակված լիազորություն)</t>
  </si>
  <si>
    <t>06.Գլոբալ էկոլոգիական հիմնադրամի աջակցությամբ իրականացվող «Հայաստանի Հանրապետությունում ազգային պորտֆելի ձևավորման վարժություն» դրամաշնորհային ծրագիր</t>
  </si>
  <si>
    <t>07.ՄԱԿ-ի ՇՄ ծրագրի և Դանիայի տեխնիկական համալսարանի համագործակցության կենտրոնի աջակցությամբ իրականացվող «Տեխնոլոգիաների կարիքների գնահատում» դրամաշնորհային ծրագիր</t>
  </si>
  <si>
    <t>08.Համաշխարհային բանկի աջակցությամբ իրականացվող` Օժանդակության ինստիտուցիոնալ կարողությունների զարգացմանը` հանքարդյունաբերության ոլորտում բնապահպանական կառավարումը, ներառումը և թափանցիկությունն ապահովելու նպատակով ԻԶՀ դրամաշնորհային ծրագիր</t>
  </si>
  <si>
    <t>06.Եվրոպական միության հարևանության ներդրումային ծրագրի աջակցությամբ իրականացվող Երևանի ջրամատակարարման բարելավման դրամաշնորհային ծրագիր (Երևան համայնքի ղեկավարին պետության կողմից պատվիրակված լիազորություն)</t>
  </si>
  <si>
    <t>09.Գերմանիայի զարգացման վարկերի բանկի աջակցությամբ իրականացվող «Հայջրմուղկոյուղի», «Շիրակ-ջրմուղկոյուղի», «Լոռի-ջրմուղկոյուղի» և «Նոր Ակունք» ՓԲԸ-ների մասնավոր կառավարման շարունակականության ապահովման դրամաշնորհային ծրագիր</t>
  </si>
  <si>
    <t>19.Գերմանիայի զարգացման և Եվրոպական  միության հարևանության ներդրումային  բանկի աջակցությամբ իրականացվող «Հայջրմուղկոյուղի» ՓԲԸ-ի ջրամատակարարման և ջրահեռացման ենթակառուցվածքների վերականգման դրամաշնորհային ծրագրի երրորդ փուլ</t>
  </si>
  <si>
    <t>20.Գերմանիայի զարգացման և Եվրոպական  միության հարևանության ներդրումային  բանկի աջակցությամբ իրականացվող «Նոր Ակունք» ՓԲԸ-ի ջրամատակարարման և ջրահեռացման ենթակառուցվածքների վերականգման դրամաշնորհային ծրագրի երրորդ փուլ</t>
  </si>
  <si>
    <t>22.Վերակառուցման և զարգացման եվրոպական բանկի աջակցությամբ իրականացվող Երևանի ջրամատակարարման բարելավման դրամաշնորհային ծրագիր (Երևան համայնքի ղեկավարին պետության կողմից պատվիրակված լիազորություն)</t>
  </si>
  <si>
    <t>23.Վերակառուցման և զարգացման եվրոպական բանկի աջակցությամբ իրականացվող Հայաստանի ջրային ոլորտի ներդրումային ծրագրի անցումային խորհրդատուի ընտրության  դրամաշնորհային ծրագիր</t>
  </si>
  <si>
    <t>42.Գերմանիայի զարգացման վարկերի բանկի աջակցությամբ իրականացվող ՀՀ Շիրակի (Գյումրի) մարզի ջրամատակարարման և ջրահեռացման համակարգերի վերականգնման դրամաշնորհային ծրագիր</t>
  </si>
  <si>
    <t>02.Վերակառուցման և զարգացման եվրոպական բանկի աջակցությամբ իրականացվող «Երևանի քաղաքային լուսավորության»  դրամաշնորհային ծրագիր (Երևան համայնքի ղեկավարին պետության կողմից պատվիրակված լիազորություն)</t>
  </si>
  <si>
    <t>15.ԱՄՆ հիվանդությունների կանխարգելման և վերահսկման կենտրոնի կողմից իրականացվող Սեզոնային գրիպի համաճարակաբանական ցանցի հիմնման և արձագանքման դրամաշնորհային ծրագիր</t>
  </si>
  <si>
    <t>22.Գլոբալ հիմնադրամի աջակցությամբ իրականացվող «Հայաստանի Հանրապետությունում տուբերկուլյոզի դեմ պայքարի ուժեղացում» դրամաշնորհային ծրագիր</t>
  </si>
  <si>
    <t>23.Գլոբալ հիմնադրամի աջակցությամբ իրականացվող «Հայաստանի Հանրապետությունում ՄԻԱՎ/ ՁԻԱՀ-ի դեմ պայքարի ազգային ծրագրին աջակցություն» դրամաշնորհային ծրագիր</t>
  </si>
  <si>
    <t>06.ՀՀ ՏԿԱԻՆ միգրացիոն պետական ծառայության և Նիդերլանդների անվտանգության և արդարադատության նախարարության միջև կնքված համաձայնագրի /Նիդերլանդներից վեր. Հայ. քաղաքացիներին վերաինտեգրման օգն. շրջ. խորհր. և ուղղորդ. ծառ. մատուցման մասին/ դրամաշնորհային  ծրագիր</t>
  </si>
  <si>
    <t>12.Գյուղատնտեսության զարգացման միջազգային հիմնադրամի աջակցությամբ իրականացվող «Գյուղական կարողությունների  ստեղծում»  դրամաշնորհային ծրագիր</t>
  </si>
  <si>
    <t>17.«Օժանդակություն Հայաստանի հակակոռուպցիոն ռազմավարության իրականացմանը» դրամաշնորհային ծրագիր</t>
  </si>
  <si>
    <t>18.«Հայաստանի Հանրապետության արդարադատության նախարարության և ԱՄՆ ՄԶԳ-ի միջև 2016 թվականի սեպտեմբերի 13-ին կնքված N AAG-111-G-13-001 Զարգացման համագործակցության համաձայնագրի ներքո իրականացվող» դրամաշնորհային ծրագիր</t>
  </si>
  <si>
    <t>25.Աջակցություն մարդու իրավունքների պաշտպանությանը Հայաստանի Հանրապետությունում</t>
  </si>
  <si>
    <t>06.Մարդու իրավունքների պաշտպանին միջազգային և դոնոր կազմակերպությունների կողմից հատկացվող ֆինանսական աջակցություն</t>
  </si>
  <si>
    <t>03.Իմունականխարգելման  ազգային ծրագրի ծառայությունների աջակցություն  դրամաշնորհային ծրագիր</t>
  </si>
  <si>
    <t>02.«Հայաստանում տուբերկուլյոզի դեմ պայքարի, մոր և մանկան առողջության և ընտանիքի պլանավորման/վերարտադրողական առողջության բարելավում» դրամաշնորհային ծրագիր</t>
  </si>
  <si>
    <t>07.ՀՀ տարածքային կառավարման նախարարության միգրացիոն պետական ծառայության և ՄԱԿ-ի փախստականների գծով գերագույն հանձնակատարի հայաստանյան գրասենյակի միջև կնքված ենթահամաձայնագրերի շրջանակներում հատկացվող ֆինանսական աջակցություն</t>
  </si>
  <si>
    <t>26.Սոցիալական ոլորտի բարեփոխումների դրամաշնորհային ծրագիր</t>
  </si>
  <si>
    <t>27.ՀՀ աշխատանքի և սոցիալական հարցերի նախարարության «Երևանի թիվ 1 տուն-ինտերնատ» ՊՈԱԿ-ի տարածքում անկողնային խնամք ստացող անձանց սպասարկման նպատակով կառուցվելիք նոր մասնաշենքի շինարարական աշխատանքների իրականացում» դրամաշնորհային ծրագիր</t>
  </si>
  <si>
    <r>
      <t>¹</t>
    </r>
    <r>
      <rPr>
        <sz val="9"/>
        <rFont val="GHEA Grapalat"/>
        <family val="3"/>
      </rPr>
      <t xml:space="preserve"> Հաստատված է  «Հայաստանի Հանրապետության 2016 թվականի պետական բյուջեի մասին» Հայաստանի Հանրապետության օրենքով:              </t>
    </r>
  </si>
  <si>
    <t>2</t>
  </si>
  <si>
    <t>14</t>
  </si>
  <si>
    <t>ԵՄ կողմից «Աջակցություն Հայաստանում արդարադատության ոլորտի բարեփոխումներին – փուլ II»</t>
  </si>
  <si>
    <t>ԵՄ կողմից «Աջակցություն գյուղատնտեսությանը և գյուղի զարգացմանը» ֆինանսավորման համաձայնագրում փոփոխություն կատարելու մասին թիվ 1 լրացում</t>
  </si>
  <si>
    <t>ԵՄ կողմից «Աջակցություն Հայաստանում մարդու իրավունքների պաշտպանությանը» ֆինանսավորման համաձայնագրի թիվ 1 լրացում</t>
  </si>
  <si>
    <t xml:space="preserve"> ԵՄ կողմից «Աջակցություն ՀՀ կառավարությանը՝ ուղղված ԵՀՔ գործողությունների ծրագրի իրականացմանը և ապագա Ասոցացման համաձայնագրի գծով նախապատրաստական աշխատանքներին. փուլ 2» ֆինանսավորման համաձայնագրի թիվ 1 լրացում</t>
  </si>
  <si>
    <t>09.«Ամերիկայի Միացյալ Նահանգների միջազգային գործակալության կողմից իրականացվող հանքարդյունաբերության ոլորտի թափանցիկության բարելավում» դրամաշնորհային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</si>
</sst>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8" formatCode="_(* #,##0.0_);_(* \(#,##0.0\);_(* &quot;-&quot;??_);_(@_)"/>
    <numFmt numFmtId="179" formatCode="_(* #,##0.0_);_(* \(#,##0.0\);_(* &quot;-&quot;?_);_(@_)"/>
    <numFmt numFmtId="180" formatCode="#,##0.0"/>
    <numFmt numFmtId="181" formatCode="_-* #,##0.0\ _ _-;\-* #,##0.0\ _ _-;_-* &quot;-&quot;?\ _ _-;_-@_-"/>
    <numFmt numFmtId="182" formatCode="0.0%"/>
    <numFmt numFmtId="190" formatCode="&quot;   &quot;@"/>
    <numFmt numFmtId="191" formatCode="&quot;      &quot;@"/>
    <numFmt numFmtId="192" formatCode="&quot;         &quot;@"/>
    <numFmt numFmtId="193" formatCode="&quot;            &quot;@"/>
    <numFmt numFmtId="194" formatCode="&quot;               &quot;@"/>
    <numFmt numFmtId="195" formatCode="_([$€-2]* #,##0.00_);_([$€-2]* \(#,##0.00\);_([$€-2]* &quot;-&quot;??_)"/>
    <numFmt numFmtId="196" formatCode="General_)"/>
    <numFmt numFmtId="197" formatCode="[&gt;=0.05]#,##0.0;[&lt;=-0.05]\-#,##0.0;?0.0"/>
    <numFmt numFmtId="198" formatCode="[Black]#,##0.0;[Black]\-#,##0.0;;"/>
    <numFmt numFmtId="199" formatCode="General\ \ \ \ \ \ "/>
    <numFmt numFmtId="200" formatCode="0.0\ \ \ \ \ \ \ \ "/>
    <numFmt numFmtId="201" formatCode="mmmm\ yyyy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8"/>
      <name val="Calibri"/>
      <family val="2"/>
    </font>
    <font>
      <sz val="10"/>
      <name val="Arial"/>
    </font>
    <font>
      <sz val="10"/>
      <name val="GHEA Grapalat"/>
    </font>
    <font>
      <b/>
      <sz val="10"/>
      <name val="GHEA Grapalat"/>
    </font>
    <font>
      <sz val="10"/>
      <color indexed="8"/>
      <name val="GHEA Grapalat"/>
    </font>
    <font>
      <sz val="10"/>
      <color indexed="8"/>
      <name val="MS Sans Serif"/>
    </font>
    <font>
      <sz val="11"/>
      <name val="Times Armenian"/>
    </font>
    <font>
      <b/>
      <sz val="10"/>
      <color indexed="8"/>
      <name val="GHEA Grapalat"/>
    </font>
    <font>
      <sz val="11"/>
      <name val="GHEA Grapalat"/>
      <family val="3"/>
    </font>
    <font>
      <sz val="10"/>
      <name val="MS Sans Serif"/>
      <family val="2"/>
    </font>
    <font>
      <sz val="11"/>
      <name val="Tms Rmn"/>
    </font>
    <font>
      <sz val="9"/>
      <name val="Times New Roman"/>
      <family val="1"/>
    </font>
    <font>
      <sz val="12"/>
      <name val="Tms Rmn"/>
    </font>
    <font>
      <sz val="10"/>
      <name val="Arial"/>
      <family val="2"/>
    </font>
    <font>
      <sz val="10"/>
      <name val="Times Armenian"/>
      <family val="1"/>
    </font>
    <font>
      <sz val="8"/>
      <name val="Times New Roman"/>
      <family val="1"/>
    </font>
    <font>
      <sz val="12"/>
      <name val="Helv"/>
    </font>
    <font>
      <sz val="10"/>
      <name val="Times New Roman"/>
      <family val="1"/>
    </font>
    <font>
      <sz val="7"/>
      <name val="Small Fonts"/>
      <family val="2"/>
    </font>
    <font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0"/>
      <name val="GHEA Grapalat"/>
    </font>
    <font>
      <b/>
      <i/>
      <sz val="10"/>
      <color indexed="8"/>
      <name val="GHEA Grapalat"/>
    </font>
    <font>
      <i/>
      <sz val="10"/>
      <name val="GHEA Grapalat"/>
    </font>
    <font>
      <i/>
      <sz val="10"/>
      <color indexed="8"/>
      <name val="GHEA Grapalat"/>
    </font>
    <font>
      <b/>
      <sz val="11"/>
      <name val="GHEA Grapalat"/>
      <family val="3"/>
    </font>
    <font>
      <sz val="9"/>
      <name val="GHEA Grapal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10" fillId="0" borderId="0"/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6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5" fontId="20" fillId="0" borderId="0" applyFont="0" applyFill="0" applyBorder="0" applyAlignment="0" applyProtection="0"/>
    <xf numFmtId="196" fontId="21" fillId="0" borderId="0"/>
    <xf numFmtId="0" fontId="19" fillId="0" borderId="0"/>
    <xf numFmtId="180" fontId="15" fillId="0" borderId="0" applyFont="0" applyFill="0" applyBorder="0" applyAlignment="0" applyProtection="0"/>
    <xf numFmtId="3" fontId="16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37" fontId="23" fillId="0" borderId="0"/>
    <xf numFmtId="0" fontId="24" fillId="0" borderId="0"/>
    <xf numFmtId="0" fontId="24" fillId="0" borderId="0"/>
    <xf numFmtId="0" fontId="24" fillId="0" borderId="0"/>
    <xf numFmtId="197" fontId="22" fillId="0" borderId="0" applyFill="0" applyBorder="0" applyAlignment="0" applyProtection="0">
      <alignment horizontal="right"/>
    </xf>
    <xf numFmtId="0" fontId="11" fillId="0" borderId="0"/>
    <xf numFmtId="0" fontId="10" fillId="0" borderId="0"/>
    <xf numFmtId="9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16" fillId="0" borderId="0"/>
    <xf numFmtId="0" fontId="6" fillId="0" borderId="0"/>
    <xf numFmtId="6" fontId="14" fillId="0" borderId="0" applyFont="0" applyFill="0" applyBorder="0" applyAlignment="0" applyProtection="0"/>
    <xf numFmtId="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 vertical="top"/>
    </xf>
    <xf numFmtId="0" fontId="25" fillId="0" borderId="0" applyNumberFormat="0" applyFont="0" applyFill="0" applyBorder="0" applyAlignment="0" applyProtection="0">
      <alignment horizontal="left" vertical="top"/>
    </xf>
    <xf numFmtId="0" fontId="25" fillId="0" borderId="0" applyNumberFormat="0" applyFont="0" applyFill="0" applyBorder="0" applyAlignment="0" applyProtection="0">
      <alignment horizontal="left" vertical="top"/>
    </xf>
    <xf numFmtId="0" fontId="22" fillId="0" borderId="0"/>
    <xf numFmtId="0" fontId="27" fillId="0" borderId="0">
      <alignment horizontal="left" wrapText="1"/>
    </xf>
    <xf numFmtId="0" fontId="28" fillId="0" borderId="1" applyNumberFormat="0" applyFont="0" applyFill="0" applyBorder="0" applyAlignment="0" applyProtection="0">
      <alignment horizontal="center" wrapText="1"/>
    </xf>
    <xf numFmtId="199" fontId="16" fillId="0" borderId="0" applyNumberFormat="0" applyFont="0" applyFill="0" applyBorder="0" applyAlignment="0" applyProtection="0">
      <alignment horizontal="right"/>
    </xf>
    <xf numFmtId="0" fontId="28" fillId="0" borderId="0" applyNumberFormat="0" applyFont="0" applyFill="0" applyBorder="0" applyAlignment="0" applyProtection="0">
      <alignment horizontal="left" indent="1"/>
    </xf>
    <xf numFmtId="200" fontId="28" fillId="0" borderId="0" applyNumberFormat="0" applyFont="0" applyFill="0" applyBorder="0" applyAlignment="0" applyProtection="0"/>
    <xf numFmtId="0" fontId="22" fillId="0" borderId="1" applyNumberFormat="0" applyFont="0" applyFill="0" applyAlignment="0" applyProtection="0">
      <alignment horizontal="center"/>
    </xf>
    <xf numFmtId="0" fontId="22" fillId="0" borderId="0" applyNumberFormat="0" applyFont="0" applyFill="0" applyBorder="0" applyAlignment="0" applyProtection="0">
      <alignment horizontal="left" wrapText="1" indent="1"/>
    </xf>
    <xf numFmtId="0" fontId="28" fillId="0" borderId="0" applyNumberFormat="0" applyFont="0" applyFill="0" applyBorder="0" applyAlignment="0" applyProtection="0">
      <alignment horizontal="left" indent="1"/>
    </xf>
    <xf numFmtId="0" fontId="22" fillId="0" borderId="0" applyNumberFormat="0" applyFont="0" applyFill="0" applyBorder="0" applyAlignment="0" applyProtection="0">
      <alignment horizontal="left" wrapText="1" indent="2"/>
    </xf>
    <xf numFmtId="201" fontId="22" fillId="0" borderId="0">
      <alignment horizontal="right"/>
    </xf>
  </cellStyleXfs>
  <cellXfs count="69">
    <xf numFmtId="0" fontId="0" fillId="0" borderId="0" xfId="0"/>
    <xf numFmtId="0" fontId="3" fillId="0" borderId="2" xfId="34" applyFont="1" applyFill="1" applyBorder="1" applyAlignment="1">
      <alignment horizontal="center" vertical="center" textRotation="90" wrapText="1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/>
    <xf numFmtId="182" fontId="8" fillId="0" borderId="2" xfId="35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179" fontId="2" fillId="0" borderId="2" xfId="34" applyNumberFormat="1" applyFont="1" applyFill="1" applyBorder="1" applyAlignment="1">
      <alignment vertical="center" wrapText="1"/>
    </xf>
    <xf numFmtId="182" fontId="2" fillId="0" borderId="2" xfId="35" applyNumberFormat="1" applyFont="1" applyFill="1" applyBorder="1" applyAlignment="1">
      <alignment horizontal="center" vertical="center" wrapText="1"/>
    </xf>
    <xf numFmtId="0" fontId="2" fillId="0" borderId="2" xfId="34" applyFont="1" applyFill="1" applyBorder="1" applyAlignment="1">
      <alignment horizontal="center" vertical="center"/>
    </xf>
    <xf numFmtId="0" fontId="9" fillId="2" borderId="0" xfId="0" applyFont="1" applyFill="1"/>
    <xf numFmtId="178" fontId="9" fillId="0" borderId="2" xfId="11" applyNumberFormat="1" applyFont="1" applyFill="1" applyBorder="1" applyAlignment="1">
      <alignment vertical="center"/>
    </xf>
    <xf numFmtId="182" fontId="9" fillId="0" borderId="2" xfId="35" applyNumberFormat="1" applyFont="1" applyFill="1" applyBorder="1" applyAlignment="1">
      <alignment vertical="center"/>
    </xf>
    <xf numFmtId="0" fontId="2" fillId="0" borderId="0" xfId="34" applyFont="1" applyFill="1" applyBorder="1" applyAlignment="1">
      <alignment vertical="center"/>
    </xf>
    <xf numFmtId="0" fontId="32" fillId="0" borderId="0" xfId="0" applyFont="1" applyFill="1"/>
    <xf numFmtId="181" fontId="9" fillId="0" borderId="0" xfId="0" applyNumberFormat="1" applyFont="1" applyFill="1" applyBorder="1"/>
    <xf numFmtId="0" fontId="3" fillId="0" borderId="0" xfId="34" applyFont="1" applyFill="1" applyAlignment="1">
      <alignment horizontal="center"/>
    </xf>
    <xf numFmtId="179" fontId="29" fillId="0" borderId="2" xfId="33" applyNumberFormat="1" applyFont="1" applyFill="1" applyBorder="1" applyAlignment="1">
      <alignment vertical="center" wrapText="1"/>
    </xf>
    <xf numFmtId="179" fontId="29" fillId="0" borderId="2" xfId="34" applyNumberFormat="1" applyFont="1" applyFill="1" applyBorder="1" applyAlignment="1">
      <alignment vertical="center" wrapText="1"/>
    </xf>
    <xf numFmtId="182" fontId="29" fillId="0" borderId="2" xfId="35" applyNumberFormat="1" applyFont="1" applyFill="1" applyBorder="1" applyAlignment="1">
      <alignment horizontal="center" vertical="center" wrapText="1"/>
    </xf>
    <xf numFmtId="178" fontId="30" fillId="0" borderId="2" xfId="11" applyNumberFormat="1" applyFont="1" applyFill="1" applyBorder="1" applyAlignment="1">
      <alignment vertical="center"/>
    </xf>
    <xf numFmtId="182" fontId="30" fillId="0" borderId="2" xfId="35" applyNumberFormat="1" applyFont="1" applyFill="1" applyBorder="1" applyAlignment="1">
      <alignment vertical="center"/>
    </xf>
    <xf numFmtId="179" fontId="8" fillId="0" borderId="2" xfId="33" applyNumberFormat="1" applyFont="1" applyFill="1" applyBorder="1" applyAlignment="1">
      <alignment horizontal="left" vertical="center" wrapText="1"/>
    </xf>
    <xf numFmtId="178" fontId="12" fillId="0" borderId="2" xfId="11" applyNumberFormat="1" applyFont="1" applyFill="1" applyBorder="1" applyAlignment="1">
      <alignment vertical="center"/>
    </xf>
    <xf numFmtId="182" fontId="12" fillId="0" borderId="2" xfId="35" applyNumberFormat="1" applyFont="1" applyFill="1" applyBorder="1" applyAlignment="1">
      <alignment vertical="center"/>
    </xf>
    <xf numFmtId="179" fontId="8" fillId="0" borderId="2" xfId="34" applyNumberFormat="1" applyFont="1" applyFill="1" applyBorder="1" applyAlignment="1">
      <alignment vertical="center" wrapText="1"/>
    </xf>
    <xf numFmtId="0" fontId="2" fillId="0" borderId="3" xfId="34" applyFont="1" applyFill="1" applyBorder="1" applyAlignment="1">
      <alignment vertical="center"/>
    </xf>
    <xf numFmtId="178" fontId="2" fillId="0" borderId="0" xfId="11" applyNumberFormat="1" applyFont="1" applyFill="1" applyBorder="1" applyAlignment="1">
      <alignment vertical="center"/>
    </xf>
    <xf numFmtId="179" fontId="3" fillId="0" borderId="2" xfId="34" applyNumberFormat="1" applyFont="1" applyFill="1" applyBorder="1" applyAlignment="1">
      <alignment vertical="center" wrapText="1"/>
    </xf>
    <xf numFmtId="0" fontId="8" fillId="0" borderId="0" xfId="34" applyFont="1" applyFill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179" fontId="7" fillId="0" borderId="2" xfId="34" applyNumberFormat="1" applyFont="1" applyFill="1" applyBorder="1" applyAlignment="1">
      <alignment vertical="center" wrapText="1"/>
    </xf>
    <xf numFmtId="0" fontId="7" fillId="0" borderId="2" xfId="34" applyNumberFormat="1" applyFont="1" applyFill="1" applyBorder="1" applyAlignment="1">
      <alignment vertical="center" wrapText="1"/>
    </xf>
    <xf numFmtId="0" fontId="7" fillId="0" borderId="0" xfId="34" applyFont="1" applyFill="1" applyBorder="1" applyAlignment="1">
      <alignment vertical="center"/>
    </xf>
    <xf numFmtId="179" fontId="8" fillId="0" borderId="2" xfId="3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82" fontId="8" fillId="0" borderId="0" xfId="35" applyNumberFormat="1" applyFont="1" applyFill="1" applyBorder="1" applyAlignment="1">
      <alignment horizontal="center" vertical="center" wrapText="1"/>
    </xf>
    <xf numFmtId="182" fontId="8" fillId="0" borderId="4" xfId="35" applyNumberFormat="1" applyFont="1" applyFill="1" applyBorder="1" applyAlignment="1">
      <alignment horizontal="center" vertical="center" wrapText="1"/>
    </xf>
    <xf numFmtId="0" fontId="13" fillId="0" borderId="0" xfId="34" applyFont="1" applyFill="1" applyBorder="1" applyAlignment="1">
      <alignment horizontal="center" vertical="center"/>
    </xf>
    <xf numFmtId="179" fontId="8" fillId="0" borderId="0" xfId="33" applyNumberFormat="1" applyFont="1" applyFill="1" applyBorder="1" applyAlignment="1">
      <alignment horizontal="center" vertical="center" wrapText="1"/>
    </xf>
    <xf numFmtId="179" fontId="3" fillId="0" borderId="0" xfId="34" applyNumberFormat="1" applyFont="1" applyFill="1" applyBorder="1" applyAlignment="1">
      <alignment vertical="center" wrapText="1"/>
    </xf>
    <xf numFmtId="0" fontId="3" fillId="0" borderId="2" xfId="34" applyFont="1" applyFill="1" applyBorder="1" applyAlignment="1">
      <alignment horizontal="center" vertical="center" wrapText="1"/>
    </xf>
    <xf numFmtId="0" fontId="2" fillId="0" borderId="5" xfId="34" applyFont="1" applyFill="1" applyBorder="1" applyAlignment="1">
      <alignment horizontal="center" vertical="center" wrapText="1"/>
    </xf>
    <xf numFmtId="0" fontId="2" fillId="0" borderId="6" xfId="34" applyFont="1" applyFill="1" applyBorder="1" applyAlignment="1">
      <alignment horizontal="center" vertical="center" wrapText="1"/>
    </xf>
    <xf numFmtId="0" fontId="2" fillId="0" borderId="7" xfId="34" applyFont="1" applyFill="1" applyBorder="1" applyAlignment="1">
      <alignment horizontal="center" vertical="center" wrapText="1"/>
    </xf>
    <xf numFmtId="0" fontId="3" fillId="0" borderId="5" xfId="34" applyFont="1" applyFill="1" applyBorder="1" applyAlignment="1">
      <alignment horizontal="center" vertical="center" wrapText="1"/>
    </xf>
    <xf numFmtId="0" fontId="3" fillId="0" borderId="6" xfId="34" applyFont="1" applyFill="1" applyBorder="1" applyAlignment="1">
      <alignment horizontal="center" vertical="center" wrapText="1"/>
    </xf>
    <xf numFmtId="0" fontId="3" fillId="0" borderId="7" xfId="34" applyFont="1" applyFill="1" applyBorder="1" applyAlignment="1">
      <alignment horizontal="center" vertical="center" wrapText="1"/>
    </xf>
    <xf numFmtId="0" fontId="29" fillId="0" borderId="5" xfId="34" applyFont="1" applyFill="1" applyBorder="1" applyAlignment="1">
      <alignment horizontal="left" vertical="center" wrapText="1"/>
    </xf>
    <xf numFmtId="0" fontId="29" fillId="0" borderId="6" xfId="34" applyFont="1" applyFill="1" applyBorder="1" applyAlignment="1">
      <alignment horizontal="left" vertical="center" wrapText="1"/>
    </xf>
    <xf numFmtId="0" fontId="29" fillId="0" borderId="7" xfId="34" applyFont="1" applyFill="1" applyBorder="1" applyAlignment="1">
      <alignment horizontal="left" vertical="center" wrapText="1"/>
    </xf>
    <xf numFmtId="0" fontId="2" fillId="0" borderId="2" xfId="34" applyFont="1" applyFill="1" applyBorder="1" applyAlignment="1">
      <alignment horizontal="center" vertical="center"/>
    </xf>
    <xf numFmtId="0" fontId="34" fillId="0" borderId="0" xfId="34" applyFont="1" applyFill="1" applyAlignment="1">
      <alignment horizontal="left" wrapText="1"/>
    </xf>
    <xf numFmtId="0" fontId="4" fillId="0" borderId="0" xfId="34" applyFont="1" applyFill="1" applyAlignment="1">
      <alignment horizontal="left" wrapText="1"/>
    </xf>
    <xf numFmtId="0" fontId="34" fillId="0" borderId="0" xfId="34" applyFont="1" applyFill="1" applyAlignment="1">
      <alignment horizontal="left"/>
    </xf>
    <xf numFmtId="0" fontId="4" fillId="0" borderId="0" xfId="34" applyFont="1" applyFill="1" applyAlignment="1">
      <alignment horizontal="left"/>
    </xf>
    <xf numFmtId="0" fontId="8" fillId="0" borderId="2" xfId="34" applyFont="1" applyFill="1" applyBorder="1" applyAlignment="1">
      <alignment horizontal="center" vertical="center"/>
    </xf>
    <xf numFmtId="0" fontId="31" fillId="0" borderId="2" xfId="34" applyFont="1" applyFill="1" applyBorder="1" applyAlignment="1">
      <alignment horizontal="center" vertical="center"/>
    </xf>
    <xf numFmtId="0" fontId="13" fillId="0" borderId="2" xfId="34" applyFont="1" applyFill="1" applyBorder="1" applyAlignment="1">
      <alignment horizontal="center" vertical="center"/>
    </xf>
    <xf numFmtId="0" fontId="33" fillId="0" borderId="0" xfId="34" applyFont="1" applyFill="1" applyAlignment="1">
      <alignment horizontal="center"/>
    </xf>
    <xf numFmtId="0" fontId="3" fillId="0" borderId="0" xfId="34" applyFont="1" applyFill="1" applyAlignment="1">
      <alignment horizontal="center"/>
    </xf>
    <xf numFmtId="0" fontId="29" fillId="0" borderId="5" xfId="34" applyFont="1" applyFill="1" applyBorder="1" applyAlignment="1">
      <alignment horizontal="left" vertical="center"/>
    </xf>
    <xf numFmtId="0" fontId="29" fillId="0" borderId="6" xfId="34" applyFont="1" applyFill="1" applyBorder="1" applyAlignment="1">
      <alignment horizontal="left" vertical="center"/>
    </xf>
    <xf numFmtId="0" fontId="29" fillId="0" borderId="7" xfId="34" applyFont="1" applyFill="1" applyBorder="1" applyAlignment="1">
      <alignment horizontal="left" vertical="center"/>
    </xf>
    <xf numFmtId="0" fontId="3" fillId="0" borderId="8" xfId="34" applyFont="1" applyFill="1" applyBorder="1" applyAlignment="1">
      <alignment horizontal="center" vertical="center" wrapText="1"/>
    </xf>
    <xf numFmtId="0" fontId="3" fillId="0" borderId="9" xfId="34" applyFont="1" applyFill="1" applyBorder="1" applyAlignment="1">
      <alignment horizontal="center" vertical="center" wrapText="1"/>
    </xf>
    <xf numFmtId="0" fontId="3" fillId="0" borderId="10" xfId="34" applyFont="1" applyFill="1" applyBorder="1" applyAlignment="1">
      <alignment horizontal="center" vertical="center" wrapText="1"/>
    </xf>
    <xf numFmtId="0" fontId="8" fillId="0" borderId="2" xfId="34" applyFont="1" applyFill="1" applyBorder="1" applyAlignment="1">
      <alignment horizontal="center" vertical="center" wrapText="1"/>
    </xf>
    <xf numFmtId="0" fontId="3" fillId="0" borderId="0" xfId="34" applyFont="1" applyFill="1" applyAlignment="1">
      <alignment horizontal="center" vertical="center" wrapText="1"/>
    </xf>
  </cellXfs>
  <cellStyles count="61">
    <cellStyle name=" Verticals" xfId="2"/>
    <cellStyle name="_1_²ÜºÈÆø" xfId="3"/>
    <cellStyle name="1 indent" xfId="4"/>
    <cellStyle name="2 indents" xfId="5"/>
    <cellStyle name="3 indents" xfId="6"/>
    <cellStyle name="4 indents" xfId="7"/>
    <cellStyle name="5 indents" xfId="8"/>
    <cellStyle name="al_laroux_7_laroux_1_²ðò²Ê´²ÜÎ" xfId="9"/>
    <cellStyle name="Body" xfId="10"/>
    <cellStyle name="Comma" xfId="11" builtinId="3"/>
    <cellStyle name="Comma 2" xfId="12"/>
    <cellStyle name="Dezimal [0]_laroux" xfId="13"/>
    <cellStyle name="Dezimal_laroux" xfId="14"/>
    <cellStyle name="Euro" xfId="15"/>
    <cellStyle name="Excel.Chart" xfId="16"/>
    <cellStyle name="Îáû÷íûé_AMD" xfId="17"/>
    <cellStyle name="imf-one decimal" xfId="18"/>
    <cellStyle name="imf-zero decimal" xfId="19"/>
    <cellStyle name="Millares [0]_11.1.3. bis" xfId="20"/>
    <cellStyle name="Millares_11.1.3. bis" xfId="21"/>
    <cellStyle name="Milliers [0]_Encours - Apr rééch" xfId="22"/>
    <cellStyle name="Milliers_Encours - Apr rééch" xfId="23"/>
    <cellStyle name="Moneda [0]_11.1.3. bis" xfId="24"/>
    <cellStyle name="Moneda_11.1.3. bis" xfId="25"/>
    <cellStyle name="Monétaire [0]_Encours - Apr rééch" xfId="26"/>
    <cellStyle name="Monétaire_Encours - Apr rééch" xfId="27"/>
    <cellStyle name="no dec" xfId="28"/>
    <cellStyle name="Normal" xfId="0" builtinId="0"/>
    <cellStyle name="Normal - Style1" xfId="29"/>
    <cellStyle name="Normal - Style2" xfId="30"/>
    <cellStyle name="Normal - Style3" xfId="31"/>
    <cellStyle name="Normal Table" xfId="32"/>
    <cellStyle name="Normal_Book2_grant" xfId="33"/>
    <cellStyle name="Normal_grant_1" xfId="34"/>
    <cellStyle name="Percent" xfId="35" builtinId="5"/>
    <cellStyle name="percentage difference" xfId="36"/>
    <cellStyle name="Publication" xfId="37"/>
    <cellStyle name="Standard_laroux" xfId="38"/>
    <cellStyle name="Style 1" xfId="1"/>
    <cellStyle name="Style 2" xfId="39"/>
    <cellStyle name="ux" xfId="40"/>
    <cellStyle name="Währung [0]_laroux" xfId="41"/>
    <cellStyle name="Währung_laroux" xfId="42"/>
    <cellStyle name="WebAnchor1" xfId="43"/>
    <cellStyle name="WebAnchor2" xfId="44"/>
    <cellStyle name="WebAnchor3" xfId="45"/>
    <cellStyle name="WebAnchor4" xfId="46"/>
    <cellStyle name="WebAnchor5" xfId="47"/>
    <cellStyle name="WebAnchor6" xfId="48"/>
    <cellStyle name="WebAnchor7" xfId="49"/>
    <cellStyle name="Webexclude" xfId="50"/>
    <cellStyle name="WebFN" xfId="51"/>
    <cellStyle name="WebFN1" xfId="52"/>
    <cellStyle name="WebFN2" xfId="53"/>
    <cellStyle name="WebFN3" xfId="54"/>
    <cellStyle name="WebFN4" xfId="55"/>
    <cellStyle name="WebHR" xfId="56"/>
    <cellStyle name="WebIndent1" xfId="57"/>
    <cellStyle name="WebIndent1wFN3" xfId="58"/>
    <cellStyle name="WebIndent2" xfId="59"/>
    <cellStyle name="WebNoBR" xfId="6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zoomScaleNormal="100" workbookViewId="0">
      <selection activeCell="A3" sqref="A3:I3"/>
    </sheetView>
  </sheetViews>
  <sheetFormatPr defaultRowHeight="13.5" x14ac:dyDescent="0.25"/>
  <cols>
    <col min="1" max="1" width="3.7109375" style="4" customWidth="1"/>
    <col min="2" max="2" width="5" style="4" customWidth="1"/>
    <col min="3" max="3" width="4.7109375" style="4" customWidth="1"/>
    <col min="4" max="4" width="5.140625" style="4" customWidth="1"/>
    <col min="5" max="5" width="59.7109375" style="35" customWidth="1"/>
    <col min="6" max="6" width="14.28515625" style="4" customWidth="1"/>
    <col min="7" max="7" width="15.140625" style="4" customWidth="1"/>
    <col min="8" max="8" width="14.5703125" style="4" customWidth="1"/>
    <col min="9" max="9" width="15.5703125" style="4" customWidth="1"/>
    <col min="10" max="16384" width="9.140625" style="4"/>
  </cols>
  <sheetData>
    <row r="2" spans="1:9" ht="16.5" x14ac:dyDescent="0.3">
      <c r="A2" s="59" t="s">
        <v>67</v>
      </c>
      <c r="B2" s="59"/>
      <c r="C2" s="59"/>
      <c r="D2" s="59"/>
      <c r="E2" s="59"/>
      <c r="F2" s="59"/>
      <c r="G2" s="59"/>
      <c r="H2" s="59"/>
      <c r="I2" s="59"/>
    </row>
    <row r="3" spans="1:9" ht="32.25" customHeight="1" x14ac:dyDescent="0.25">
      <c r="A3" s="68" t="s">
        <v>96</v>
      </c>
      <c r="B3" s="68"/>
      <c r="C3" s="68"/>
      <c r="D3" s="68"/>
      <c r="E3" s="68"/>
      <c r="F3" s="68"/>
      <c r="G3" s="68"/>
      <c r="H3" s="68"/>
      <c r="I3" s="68"/>
    </row>
    <row r="4" spans="1:9" ht="16.5" customHeight="1" x14ac:dyDescent="0.25">
      <c r="A4" s="60" t="s">
        <v>68</v>
      </c>
      <c r="B4" s="60"/>
      <c r="C4" s="60"/>
      <c r="D4" s="60"/>
      <c r="E4" s="60"/>
      <c r="F4" s="60"/>
      <c r="G4" s="60"/>
      <c r="H4" s="60"/>
      <c r="I4" s="60"/>
    </row>
    <row r="5" spans="1:9" ht="13.5" customHeight="1" x14ac:dyDescent="0.25">
      <c r="A5" s="16"/>
      <c r="B5" s="16"/>
      <c r="C5" s="16"/>
      <c r="D5" s="16"/>
      <c r="E5" s="29"/>
      <c r="F5" s="16"/>
      <c r="G5" s="16"/>
      <c r="H5" s="16"/>
      <c r="I5" s="16"/>
    </row>
    <row r="6" spans="1:9" ht="25.5" customHeight="1" x14ac:dyDescent="0.25">
      <c r="A6" s="1" t="s">
        <v>15</v>
      </c>
      <c r="B6" s="1" t="s">
        <v>16</v>
      </c>
      <c r="C6" s="1" t="s">
        <v>17</v>
      </c>
      <c r="D6" s="1" t="s">
        <v>18</v>
      </c>
      <c r="E6" s="67" t="s">
        <v>69</v>
      </c>
      <c r="F6" s="41" t="s">
        <v>97</v>
      </c>
      <c r="G6" s="41" t="s">
        <v>98</v>
      </c>
      <c r="H6" s="41" t="s">
        <v>71</v>
      </c>
      <c r="I6" s="41" t="s">
        <v>88</v>
      </c>
    </row>
    <row r="7" spans="1:9" ht="31.5" customHeight="1" x14ac:dyDescent="0.25">
      <c r="A7" s="1"/>
      <c r="B7" s="1"/>
      <c r="C7" s="1"/>
      <c r="D7" s="1"/>
      <c r="E7" s="67"/>
      <c r="F7" s="41"/>
      <c r="G7" s="41"/>
      <c r="H7" s="41"/>
      <c r="I7" s="41"/>
    </row>
    <row r="8" spans="1:9" ht="24.75" customHeight="1" x14ac:dyDescent="0.25">
      <c r="A8" s="64" t="s">
        <v>70</v>
      </c>
      <c r="B8" s="65"/>
      <c r="C8" s="65"/>
      <c r="D8" s="65"/>
      <c r="E8" s="65"/>
      <c r="F8" s="65"/>
      <c r="G8" s="65"/>
      <c r="H8" s="65"/>
      <c r="I8" s="66"/>
    </row>
    <row r="9" spans="1:9" ht="18" customHeight="1" x14ac:dyDescent="0.25">
      <c r="A9" s="45" t="s">
        <v>90</v>
      </c>
      <c r="B9" s="46"/>
      <c r="C9" s="46"/>
      <c r="D9" s="46"/>
      <c r="E9" s="46"/>
      <c r="F9" s="46"/>
      <c r="G9" s="46"/>
      <c r="H9" s="46"/>
      <c r="I9" s="47"/>
    </row>
    <row r="10" spans="1:9" ht="24.75" customHeight="1" x14ac:dyDescent="0.25">
      <c r="A10" s="48" t="s">
        <v>93</v>
      </c>
      <c r="B10" s="49"/>
      <c r="C10" s="49"/>
      <c r="D10" s="49"/>
      <c r="E10" s="49"/>
      <c r="F10" s="49"/>
      <c r="G10" s="49"/>
      <c r="H10" s="49"/>
      <c r="I10" s="50"/>
    </row>
    <row r="11" spans="1:9" ht="60.75" customHeight="1" x14ac:dyDescent="0.25">
      <c r="A11" s="2" t="s">
        <v>50</v>
      </c>
      <c r="B11" s="2" t="s">
        <v>19</v>
      </c>
      <c r="C11" s="2" t="s">
        <v>19</v>
      </c>
      <c r="D11" s="2" t="s">
        <v>19</v>
      </c>
      <c r="E11" s="30" t="s">
        <v>0</v>
      </c>
      <c r="F11" s="11">
        <v>0</v>
      </c>
      <c r="G11" s="11">
        <v>25768.400000000001</v>
      </c>
      <c r="H11" s="11">
        <v>25772.37</v>
      </c>
      <c r="I11" s="12">
        <f>H11/G11</f>
        <v>1.0001540646683533</v>
      </c>
    </row>
    <row r="12" spans="1:9" ht="57" customHeight="1" x14ac:dyDescent="0.25">
      <c r="A12" s="2" t="s">
        <v>148</v>
      </c>
      <c r="B12" s="2" t="s">
        <v>19</v>
      </c>
      <c r="C12" s="2" t="s">
        <v>19</v>
      </c>
      <c r="D12" s="2" t="s">
        <v>20</v>
      </c>
      <c r="E12" s="30" t="s">
        <v>100</v>
      </c>
      <c r="F12" s="11">
        <v>0</v>
      </c>
      <c r="G12" s="11">
        <v>3289082.8</v>
      </c>
      <c r="H12" s="11">
        <v>0</v>
      </c>
      <c r="I12" s="12">
        <f t="shared" ref="I12:I58" si="0">H12/G12</f>
        <v>0</v>
      </c>
    </row>
    <row r="13" spans="1:9" ht="65.25" customHeight="1" x14ac:dyDescent="0.25">
      <c r="A13" s="2" t="s">
        <v>51</v>
      </c>
      <c r="B13" s="2" t="s">
        <v>19</v>
      </c>
      <c r="C13" s="2" t="s">
        <v>19</v>
      </c>
      <c r="D13" s="2" t="s">
        <v>20</v>
      </c>
      <c r="E13" s="30" t="s">
        <v>101</v>
      </c>
      <c r="F13" s="11">
        <v>0</v>
      </c>
      <c r="G13" s="11">
        <v>1638998.5</v>
      </c>
      <c r="H13" s="11">
        <v>3257220</v>
      </c>
      <c r="I13" s="12">
        <f t="shared" si="0"/>
        <v>1.9873233563056951</v>
      </c>
    </row>
    <row r="14" spans="1:9" ht="42.75" customHeight="1" x14ac:dyDescent="0.25">
      <c r="A14" s="2" t="s">
        <v>23</v>
      </c>
      <c r="B14" s="2" t="s">
        <v>19</v>
      </c>
      <c r="C14" s="2" t="s">
        <v>21</v>
      </c>
      <c r="D14" s="2" t="s">
        <v>19</v>
      </c>
      <c r="E14" s="30" t="s">
        <v>102</v>
      </c>
      <c r="F14" s="11">
        <v>112896.4</v>
      </c>
      <c r="G14" s="11">
        <v>112896.4</v>
      </c>
      <c r="H14" s="11">
        <v>116210</v>
      </c>
      <c r="I14" s="12">
        <f t="shared" si="0"/>
        <v>1.0293508030371208</v>
      </c>
    </row>
    <row r="15" spans="1:9" ht="55.5" customHeight="1" x14ac:dyDescent="0.25">
      <c r="A15" s="2" t="s">
        <v>24</v>
      </c>
      <c r="B15" s="2" t="s">
        <v>19</v>
      </c>
      <c r="C15" s="2" t="s">
        <v>21</v>
      </c>
      <c r="D15" s="2" t="s">
        <v>19</v>
      </c>
      <c r="E15" s="30" t="s">
        <v>103</v>
      </c>
      <c r="F15" s="11">
        <v>4733</v>
      </c>
      <c r="G15" s="11">
        <v>4733</v>
      </c>
      <c r="H15" s="11">
        <v>0</v>
      </c>
      <c r="I15" s="12">
        <f t="shared" si="0"/>
        <v>0</v>
      </c>
    </row>
    <row r="16" spans="1:9" ht="60" customHeight="1" x14ac:dyDescent="0.25">
      <c r="A16" s="2" t="s">
        <v>25</v>
      </c>
      <c r="B16" s="2" t="s">
        <v>19</v>
      </c>
      <c r="C16" s="2" t="s">
        <v>21</v>
      </c>
      <c r="D16" s="2" t="s">
        <v>19</v>
      </c>
      <c r="E16" s="30" t="s">
        <v>104</v>
      </c>
      <c r="F16" s="11">
        <v>3313.8</v>
      </c>
      <c r="G16" s="11">
        <v>3313.8</v>
      </c>
      <c r="H16" s="11">
        <v>25043.17</v>
      </c>
      <c r="I16" s="12">
        <f t="shared" si="0"/>
        <v>7.5572364053352636</v>
      </c>
    </row>
    <row r="17" spans="1:9" ht="69" customHeight="1" x14ac:dyDescent="0.25">
      <c r="A17" s="2" t="s">
        <v>26</v>
      </c>
      <c r="B17" s="2" t="s">
        <v>19</v>
      </c>
      <c r="C17" s="2" t="s">
        <v>21</v>
      </c>
      <c r="D17" s="2" t="s">
        <v>19</v>
      </c>
      <c r="E17" s="30" t="s">
        <v>105</v>
      </c>
      <c r="F17" s="11">
        <v>4734</v>
      </c>
      <c r="G17" s="11">
        <v>4734</v>
      </c>
      <c r="H17" s="11">
        <v>0</v>
      </c>
      <c r="I17" s="12">
        <f t="shared" si="0"/>
        <v>0</v>
      </c>
    </row>
    <row r="18" spans="1:9" ht="52.5" customHeight="1" x14ac:dyDescent="0.25">
      <c r="A18" s="2" t="s">
        <v>27</v>
      </c>
      <c r="B18" s="2" t="s">
        <v>19</v>
      </c>
      <c r="C18" s="2" t="s">
        <v>21</v>
      </c>
      <c r="D18" s="2" t="s">
        <v>19</v>
      </c>
      <c r="E18" s="30" t="s">
        <v>106</v>
      </c>
      <c r="F18" s="11">
        <v>4734</v>
      </c>
      <c r="G18" s="11">
        <v>4734</v>
      </c>
      <c r="H18" s="11">
        <v>0</v>
      </c>
      <c r="I18" s="12">
        <f t="shared" si="0"/>
        <v>0</v>
      </c>
    </row>
    <row r="19" spans="1:9" ht="66" customHeight="1" x14ac:dyDescent="0.25">
      <c r="A19" s="2" t="s">
        <v>28</v>
      </c>
      <c r="B19" s="2" t="s">
        <v>19</v>
      </c>
      <c r="C19" s="2" t="s">
        <v>21</v>
      </c>
      <c r="D19" s="2" t="s">
        <v>19</v>
      </c>
      <c r="E19" s="30" t="s">
        <v>107</v>
      </c>
      <c r="F19" s="11">
        <v>31244.400000000001</v>
      </c>
      <c r="G19" s="11">
        <v>31244.400000000001</v>
      </c>
      <c r="H19" s="11">
        <v>0</v>
      </c>
      <c r="I19" s="12">
        <f t="shared" si="0"/>
        <v>0</v>
      </c>
    </row>
    <row r="20" spans="1:9" ht="72.75" customHeight="1" x14ac:dyDescent="0.25">
      <c r="A20" s="2" t="s">
        <v>29</v>
      </c>
      <c r="B20" s="2" t="s">
        <v>19</v>
      </c>
      <c r="C20" s="2" t="s">
        <v>21</v>
      </c>
      <c r="D20" s="2" t="s">
        <v>19</v>
      </c>
      <c r="E20" s="30" t="s">
        <v>108</v>
      </c>
      <c r="F20" s="11">
        <v>29113.599999999999</v>
      </c>
      <c r="G20" s="11">
        <v>29113.599999999999</v>
      </c>
      <c r="H20" s="11">
        <v>78184</v>
      </c>
      <c r="I20" s="12">
        <f t="shared" si="0"/>
        <v>2.68548032534623</v>
      </c>
    </row>
    <row r="21" spans="1:9" ht="69.75" customHeight="1" x14ac:dyDescent="0.25">
      <c r="A21" s="2" t="s">
        <v>22</v>
      </c>
      <c r="B21" s="2" t="s">
        <v>19</v>
      </c>
      <c r="C21" s="2" t="s">
        <v>21</v>
      </c>
      <c r="D21" s="2" t="s">
        <v>19</v>
      </c>
      <c r="E21" s="30" t="s">
        <v>109</v>
      </c>
      <c r="F21" s="11">
        <v>151487</v>
      </c>
      <c r="G21" s="11">
        <v>151487</v>
      </c>
      <c r="H21" s="11">
        <v>187028.57</v>
      </c>
      <c r="I21" s="12">
        <f t="shared" si="0"/>
        <v>1.2346179540158562</v>
      </c>
    </row>
    <row r="22" spans="1:9" ht="53.25" customHeight="1" x14ac:dyDescent="0.25">
      <c r="A22" s="2" t="s">
        <v>33</v>
      </c>
      <c r="B22" s="2" t="s">
        <v>19</v>
      </c>
      <c r="C22" s="2" t="s">
        <v>21</v>
      </c>
      <c r="D22" s="2" t="s">
        <v>19</v>
      </c>
      <c r="E22" s="30" t="s">
        <v>110</v>
      </c>
      <c r="F22" s="11">
        <v>71010</v>
      </c>
      <c r="G22" s="11">
        <v>71010</v>
      </c>
      <c r="H22" s="11">
        <v>94926.73</v>
      </c>
      <c r="I22" s="12">
        <f t="shared" si="0"/>
        <v>1.3368079143782565</v>
      </c>
    </row>
    <row r="23" spans="1:9" ht="48.75" customHeight="1" x14ac:dyDescent="0.25">
      <c r="A23" s="2" t="s">
        <v>35</v>
      </c>
      <c r="B23" s="2" t="s">
        <v>31</v>
      </c>
      <c r="C23" s="2" t="s">
        <v>20</v>
      </c>
      <c r="D23" s="2" t="s">
        <v>19</v>
      </c>
      <c r="E23" s="30" t="s">
        <v>137</v>
      </c>
      <c r="F23" s="11">
        <v>103200.9</v>
      </c>
      <c r="G23" s="11">
        <v>103200.9</v>
      </c>
      <c r="H23" s="11">
        <v>0</v>
      </c>
      <c r="I23" s="12">
        <f t="shared" si="0"/>
        <v>0</v>
      </c>
    </row>
    <row r="24" spans="1:9" ht="54.75" customHeight="1" x14ac:dyDescent="0.25">
      <c r="A24" s="2" t="s">
        <v>149</v>
      </c>
      <c r="B24" s="2" t="s">
        <v>31</v>
      </c>
      <c r="C24" s="2" t="s">
        <v>20</v>
      </c>
      <c r="D24" s="2" t="s">
        <v>19</v>
      </c>
      <c r="E24" s="30" t="s">
        <v>112</v>
      </c>
      <c r="F24" s="11">
        <f>111722.4+814248</f>
        <v>925970.4</v>
      </c>
      <c r="G24" s="11">
        <f>111722.4+814248</f>
        <v>925970.4</v>
      </c>
      <c r="H24" s="11">
        <v>745670.13</v>
      </c>
      <c r="I24" s="12">
        <f t="shared" si="0"/>
        <v>0.80528506094795249</v>
      </c>
    </row>
    <row r="25" spans="1:9" s="10" customFormat="1" ht="70.5" customHeight="1" x14ac:dyDescent="0.25">
      <c r="A25" s="2" t="s">
        <v>36</v>
      </c>
      <c r="B25" s="2" t="s">
        <v>31</v>
      </c>
      <c r="C25" s="2" t="s">
        <v>20</v>
      </c>
      <c r="D25" s="2" t="s">
        <v>19</v>
      </c>
      <c r="E25" s="30" t="s">
        <v>111</v>
      </c>
      <c r="F25" s="11">
        <v>108834.7</v>
      </c>
      <c r="G25" s="11">
        <v>108834.7</v>
      </c>
      <c r="H25" s="11">
        <v>67472.08</v>
      </c>
      <c r="I25" s="12">
        <f t="shared" si="0"/>
        <v>0.61995007107108302</v>
      </c>
    </row>
    <row r="26" spans="1:9" ht="75" customHeight="1" x14ac:dyDescent="0.25">
      <c r="A26" s="2" t="s">
        <v>37</v>
      </c>
      <c r="B26" s="2" t="s">
        <v>31</v>
      </c>
      <c r="C26" s="2" t="s">
        <v>20</v>
      </c>
      <c r="D26" s="2" t="s">
        <v>19</v>
      </c>
      <c r="E26" s="30" t="s">
        <v>113</v>
      </c>
      <c r="F26" s="11">
        <v>0</v>
      </c>
      <c r="G26" s="11">
        <v>153717.20000000001</v>
      </c>
      <c r="H26" s="11">
        <v>186922.9</v>
      </c>
      <c r="I26" s="12">
        <f t="shared" si="0"/>
        <v>1.216018116385154</v>
      </c>
    </row>
    <row r="27" spans="1:9" ht="51.75" customHeight="1" x14ac:dyDescent="0.25">
      <c r="A27" s="2" t="s">
        <v>34</v>
      </c>
      <c r="B27" s="2" t="s">
        <v>31</v>
      </c>
      <c r="C27" s="2" t="s">
        <v>20</v>
      </c>
      <c r="D27" s="2" t="s">
        <v>19</v>
      </c>
      <c r="E27" s="30" t="s">
        <v>114</v>
      </c>
      <c r="F27" s="11">
        <v>0</v>
      </c>
      <c r="G27" s="11">
        <v>0</v>
      </c>
      <c r="H27" s="11">
        <v>97002</v>
      </c>
      <c r="I27" s="12"/>
    </row>
    <row r="28" spans="1:9" ht="60" customHeight="1" x14ac:dyDescent="0.25">
      <c r="A28" s="2" t="s">
        <v>40</v>
      </c>
      <c r="B28" s="2" t="s">
        <v>31</v>
      </c>
      <c r="C28" s="2" t="s">
        <v>30</v>
      </c>
      <c r="D28" s="2" t="s">
        <v>31</v>
      </c>
      <c r="E28" s="30" t="s">
        <v>1</v>
      </c>
      <c r="F28" s="11">
        <v>88762.5</v>
      </c>
      <c r="G28" s="11">
        <v>88762.5</v>
      </c>
      <c r="H28" s="11">
        <v>113708.63</v>
      </c>
      <c r="I28" s="12">
        <f t="shared" si="0"/>
        <v>1.281043571327982</v>
      </c>
    </row>
    <row r="29" spans="1:9" ht="51.75" customHeight="1" x14ac:dyDescent="0.25">
      <c r="A29" s="2" t="s">
        <v>41</v>
      </c>
      <c r="B29" s="2" t="s">
        <v>31</v>
      </c>
      <c r="C29" s="2" t="s">
        <v>30</v>
      </c>
      <c r="D29" s="2" t="s">
        <v>31</v>
      </c>
      <c r="E29" s="30" t="s">
        <v>115</v>
      </c>
      <c r="F29" s="11">
        <v>3783820</v>
      </c>
      <c r="G29" s="11">
        <v>3783820</v>
      </c>
      <c r="H29" s="11">
        <v>2679641.35</v>
      </c>
      <c r="I29" s="12">
        <f t="shared" si="0"/>
        <v>0.70818414988027978</v>
      </c>
    </row>
    <row r="30" spans="1:9" ht="51" customHeight="1" x14ac:dyDescent="0.25">
      <c r="A30" s="2" t="s">
        <v>32</v>
      </c>
      <c r="B30" s="2" t="s">
        <v>31</v>
      </c>
      <c r="C30" s="2" t="s">
        <v>30</v>
      </c>
      <c r="D30" s="2" t="s">
        <v>31</v>
      </c>
      <c r="E30" s="30" t="s">
        <v>2</v>
      </c>
      <c r="F30" s="11">
        <v>1423123</v>
      </c>
      <c r="G30" s="11">
        <v>2378513</v>
      </c>
      <c r="H30" s="11">
        <v>2358653.09</v>
      </c>
      <c r="I30" s="12">
        <f t="shared" si="0"/>
        <v>0.99165028318113035</v>
      </c>
    </row>
    <row r="31" spans="1:9" ht="66.75" customHeight="1" x14ac:dyDescent="0.25">
      <c r="A31" s="2" t="s">
        <v>43</v>
      </c>
      <c r="B31" s="2" t="s">
        <v>31</v>
      </c>
      <c r="C31" s="2" t="s">
        <v>30</v>
      </c>
      <c r="D31" s="2" t="s">
        <v>31</v>
      </c>
      <c r="E31" s="30" t="s">
        <v>3</v>
      </c>
      <c r="F31" s="11">
        <v>272773.09999999998</v>
      </c>
      <c r="G31" s="11">
        <v>472521</v>
      </c>
      <c r="H31" s="11">
        <v>303737.33</v>
      </c>
      <c r="I31" s="12">
        <f t="shared" si="0"/>
        <v>0.64280175907525805</v>
      </c>
    </row>
    <row r="32" spans="1:9" ht="69.75" customHeight="1" x14ac:dyDescent="0.25">
      <c r="A32" s="2" t="s">
        <v>47</v>
      </c>
      <c r="B32" s="2" t="s">
        <v>31</v>
      </c>
      <c r="C32" s="2" t="s">
        <v>30</v>
      </c>
      <c r="D32" s="2" t="s">
        <v>31</v>
      </c>
      <c r="E32" s="30" t="s">
        <v>116</v>
      </c>
      <c r="F32" s="11">
        <v>0</v>
      </c>
      <c r="G32" s="11">
        <v>373543.2</v>
      </c>
      <c r="H32" s="11">
        <v>369315.56</v>
      </c>
      <c r="I32" s="12">
        <f t="shared" si="0"/>
        <v>0.98868232643506826</v>
      </c>
    </row>
    <row r="33" spans="1:9" ht="67.5" customHeight="1" x14ac:dyDescent="0.25">
      <c r="A33" s="2" t="s">
        <v>44</v>
      </c>
      <c r="B33" s="2" t="s">
        <v>31</v>
      </c>
      <c r="C33" s="2" t="s">
        <v>30</v>
      </c>
      <c r="D33" s="2" t="s">
        <v>38</v>
      </c>
      <c r="E33" s="30" t="s">
        <v>117</v>
      </c>
      <c r="F33" s="11">
        <v>0</v>
      </c>
      <c r="G33" s="11">
        <v>234144.8</v>
      </c>
      <c r="H33" s="11">
        <v>234144.8</v>
      </c>
      <c r="I33" s="12">
        <f t="shared" si="0"/>
        <v>1</v>
      </c>
    </row>
    <row r="34" spans="1:9" ht="79.5" customHeight="1" x14ac:dyDescent="0.25">
      <c r="A34" s="2" t="s">
        <v>48</v>
      </c>
      <c r="B34" s="2" t="s">
        <v>31</v>
      </c>
      <c r="C34" s="2" t="s">
        <v>30</v>
      </c>
      <c r="D34" s="2" t="s">
        <v>38</v>
      </c>
      <c r="E34" s="30" t="s">
        <v>118</v>
      </c>
      <c r="F34" s="11">
        <v>0</v>
      </c>
      <c r="G34" s="11">
        <v>131223.1</v>
      </c>
      <c r="H34" s="11">
        <v>131223.04000000001</v>
      </c>
      <c r="I34" s="12">
        <f t="shared" si="0"/>
        <v>0.99999954276343117</v>
      </c>
    </row>
    <row r="35" spans="1:9" ht="66.75" customHeight="1" x14ac:dyDescent="0.25">
      <c r="A35" s="2" t="s">
        <v>45</v>
      </c>
      <c r="B35" s="2" t="s">
        <v>31</v>
      </c>
      <c r="C35" s="2" t="s">
        <v>38</v>
      </c>
      <c r="D35" s="2" t="s">
        <v>19</v>
      </c>
      <c r="E35" s="30" t="s">
        <v>4</v>
      </c>
      <c r="F35" s="11">
        <v>1220878.1000000001</v>
      </c>
      <c r="G35" s="11">
        <v>1220878.1000000001</v>
      </c>
      <c r="H35" s="11">
        <v>1105356.53</v>
      </c>
      <c r="I35" s="12">
        <f t="shared" si="0"/>
        <v>0.90537829288607929</v>
      </c>
    </row>
    <row r="36" spans="1:9" ht="90" customHeight="1" x14ac:dyDescent="0.25">
      <c r="A36" s="2" t="s">
        <v>39</v>
      </c>
      <c r="B36" s="2" t="s">
        <v>31</v>
      </c>
      <c r="C36" s="2" t="s">
        <v>38</v>
      </c>
      <c r="D36" s="2" t="s">
        <v>19</v>
      </c>
      <c r="E36" s="30" t="s">
        <v>119</v>
      </c>
      <c r="F36" s="11">
        <v>0</v>
      </c>
      <c r="G36" s="11">
        <v>36458.1</v>
      </c>
      <c r="H36" s="11">
        <v>9018.2800000000007</v>
      </c>
      <c r="I36" s="12">
        <f t="shared" si="0"/>
        <v>0.24736012024762677</v>
      </c>
    </row>
    <row r="37" spans="1:9" ht="81.75" customHeight="1" x14ac:dyDescent="0.25">
      <c r="A37" s="2" t="s">
        <v>46</v>
      </c>
      <c r="B37" s="2" t="s">
        <v>31</v>
      </c>
      <c r="C37" s="2" t="s">
        <v>38</v>
      </c>
      <c r="D37" s="2" t="s">
        <v>38</v>
      </c>
      <c r="E37" s="30" t="s">
        <v>5</v>
      </c>
      <c r="F37" s="11">
        <v>1485626.9</v>
      </c>
      <c r="G37" s="11">
        <v>1485626.9</v>
      </c>
      <c r="H37" s="11">
        <v>0</v>
      </c>
      <c r="I37" s="12">
        <f t="shared" si="0"/>
        <v>0</v>
      </c>
    </row>
    <row r="38" spans="1:9" ht="46.5" customHeight="1" x14ac:dyDescent="0.25">
      <c r="A38" s="2" t="s">
        <v>52</v>
      </c>
      <c r="B38" s="2" t="s">
        <v>31</v>
      </c>
      <c r="C38" s="2" t="s">
        <v>49</v>
      </c>
      <c r="D38" s="2" t="s">
        <v>19</v>
      </c>
      <c r="E38" s="30" t="s">
        <v>120</v>
      </c>
      <c r="F38" s="11">
        <v>2034483.9</v>
      </c>
      <c r="G38" s="11">
        <v>2034483.9</v>
      </c>
      <c r="H38" s="11">
        <v>0</v>
      </c>
      <c r="I38" s="12">
        <f t="shared" si="0"/>
        <v>0</v>
      </c>
    </row>
    <row r="39" spans="1:9" ht="82.5" customHeight="1" x14ac:dyDescent="0.25">
      <c r="A39" s="2" t="s">
        <v>53</v>
      </c>
      <c r="B39" s="2" t="s">
        <v>31</v>
      </c>
      <c r="C39" s="2" t="s">
        <v>49</v>
      </c>
      <c r="D39" s="2" t="s">
        <v>19</v>
      </c>
      <c r="E39" s="30" t="s">
        <v>6</v>
      </c>
      <c r="F39" s="11">
        <v>0</v>
      </c>
      <c r="G39" s="11">
        <v>134285.70000000001</v>
      </c>
      <c r="H39" s="11">
        <v>135939.04</v>
      </c>
      <c r="I39" s="12">
        <f t="shared" si="0"/>
        <v>1.0123121076927775</v>
      </c>
    </row>
    <row r="40" spans="1:9" ht="66.75" customHeight="1" x14ac:dyDescent="0.25">
      <c r="A40" s="2" t="s">
        <v>54</v>
      </c>
      <c r="B40" s="2" t="s">
        <v>38</v>
      </c>
      <c r="C40" s="2" t="s">
        <v>19</v>
      </c>
      <c r="D40" s="2" t="s">
        <v>19</v>
      </c>
      <c r="E40" s="30" t="s">
        <v>121</v>
      </c>
      <c r="F40" s="11">
        <v>0</v>
      </c>
      <c r="G40" s="11">
        <v>74999.5</v>
      </c>
      <c r="H40" s="11">
        <v>0</v>
      </c>
      <c r="I40" s="12">
        <f t="shared" si="0"/>
        <v>0</v>
      </c>
    </row>
    <row r="41" spans="1:9" ht="63.75" customHeight="1" x14ac:dyDescent="0.25">
      <c r="A41" s="2" t="s">
        <v>55</v>
      </c>
      <c r="B41" s="2" t="s">
        <v>38</v>
      </c>
      <c r="C41" s="2" t="s">
        <v>21</v>
      </c>
      <c r="D41" s="2" t="s">
        <v>19</v>
      </c>
      <c r="E41" s="30" t="s">
        <v>122</v>
      </c>
      <c r="F41" s="11">
        <v>0</v>
      </c>
      <c r="G41" s="11">
        <v>727.5</v>
      </c>
      <c r="H41" s="11">
        <v>0</v>
      </c>
      <c r="I41" s="12">
        <f t="shared" si="0"/>
        <v>0</v>
      </c>
    </row>
    <row r="42" spans="1:9" ht="57" customHeight="1" x14ac:dyDescent="0.25">
      <c r="A42" s="2" t="s">
        <v>56</v>
      </c>
      <c r="B42" s="2" t="s">
        <v>38</v>
      </c>
      <c r="C42" s="2" t="s">
        <v>21</v>
      </c>
      <c r="D42" s="2" t="s">
        <v>19</v>
      </c>
      <c r="E42" s="30" t="s">
        <v>123</v>
      </c>
      <c r="F42" s="11">
        <v>0</v>
      </c>
      <c r="G42" s="11">
        <v>41256.5</v>
      </c>
      <c r="H42" s="11">
        <v>21606.11</v>
      </c>
      <c r="I42" s="12">
        <f t="shared" si="0"/>
        <v>0.5237019621150607</v>
      </c>
    </row>
    <row r="43" spans="1:9" ht="84" customHeight="1" x14ac:dyDescent="0.25">
      <c r="A43" s="2" t="s">
        <v>57</v>
      </c>
      <c r="B43" s="2" t="s">
        <v>38</v>
      </c>
      <c r="C43" s="2" t="s">
        <v>21</v>
      </c>
      <c r="D43" s="2" t="s">
        <v>19</v>
      </c>
      <c r="E43" s="30" t="s">
        <v>124</v>
      </c>
      <c r="F43" s="11">
        <v>0</v>
      </c>
      <c r="G43" s="11">
        <v>54600</v>
      </c>
      <c r="H43" s="11">
        <v>38636.449999999997</v>
      </c>
      <c r="I43" s="12">
        <f t="shared" si="0"/>
        <v>0.70762728937728936</v>
      </c>
    </row>
    <row r="44" spans="1:9" ht="67.5" customHeight="1" x14ac:dyDescent="0.25">
      <c r="A44" s="2" t="s">
        <v>58</v>
      </c>
      <c r="B44" s="2" t="s">
        <v>21</v>
      </c>
      <c r="C44" s="2" t="s">
        <v>30</v>
      </c>
      <c r="D44" s="2" t="s">
        <v>19</v>
      </c>
      <c r="E44" s="30" t="s">
        <v>125</v>
      </c>
      <c r="F44" s="11">
        <v>779595.1</v>
      </c>
      <c r="G44" s="11">
        <v>779595.1</v>
      </c>
      <c r="H44" s="11">
        <v>0</v>
      </c>
      <c r="I44" s="12">
        <f t="shared" si="0"/>
        <v>0</v>
      </c>
    </row>
    <row r="45" spans="1:9" ht="70.5" customHeight="1" x14ac:dyDescent="0.25">
      <c r="A45" s="2" t="s">
        <v>59</v>
      </c>
      <c r="B45" s="2" t="s">
        <v>21</v>
      </c>
      <c r="C45" s="2" t="s">
        <v>30</v>
      </c>
      <c r="D45" s="2" t="s">
        <v>19</v>
      </c>
      <c r="E45" s="30" t="s">
        <v>126</v>
      </c>
      <c r="F45" s="11">
        <v>1047305.6</v>
      </c>
      <c r="G45" s="11">
        <v>1047305.6</v>
      </c>
      <c r="H45" s="11">
        <v>1005192.54</v>
      </c>
      <c r="I45" s="12">
        <f t="shared" si="0"/>
        <v>0.95978913891036199</v>
      </c>
    </row>
    <row r="46" spans="1:9" ht="80.25" customHeight="1" x14ac:dyDescent="0.25">
      <c r="A46" s="2" t="s">
        <v>60</v>
      </c>
      <c r="B46" s="2" t="s">
        <v>21</v>
      </c>
      <c r="C46" s="2" t="s">
        <v>30</v>
      </c>
      <c r="D46" s="2" t="s">
        <v>19</v>
      </c>
      <c r="E46" s="30" t="s">
        <v>127</v>
      </c>
      <c r="F46" s="11">
        <v>2078101.5</v>
      </c>
      <c r="G46" s="11">
        <v>2078101.5</v>
      </c>
      <c r="H46" s="11">
        <v>0</v>
      </c>
      <c r="I46" s="12">
        <f t="shared" si="0"/>
        <v>0</v>
      </c>
    </row>
    <row r="47" spans="1:9" ht="80.25" customHeight="1" x14ac:dyDescent="0.25">
      <c r="A47" s="2" t="s">
        <v>61</v>
      </c>
      <c r="B47" s="2" t="s">
        <v>21</v>
      </c>
      <c r="C47" s="2" t="s">
        <v>30</v>
      </c>
      <c r="D47" s="2" t="s">
        <v>19</v>
      </c>
      <c r="E47" s="30" t="s">
        <v>128</v>
      </c>
      <c r="F47" s="11">
        <v>363665.8</v>
      </c>
      <c r="G47" s="11">
        <v>363665.8</v>
      </c>
      <c r="H47" s="11">
        <v>0</v>
      </c>
      <c r="I47" s="12">
        <f t="shared" si="0"/>
        <v>0</v>
      </c>
    </row>
    <row r="48" spans="1:9" ht="80.25" customHeight="1" x14ac:dyDescent="0.25">
      <c r="A48" s="2" t="s">
        <v>62</v>
      </c>
      <c r="B48" s="2" t="s">
        <v>21</v>
      </c>
      <c r="C48" s="2" t="s">
        <v>30</v>
      </c>
      <c r="D48" s="2" t="s">
        <v>19</v>
      </c>
      <c r="E48" s="30" t="s">
        <v>129</v>
      </c>
      <c r="F48" s="11">
        <v>118350</v>
      </c>
      <c r="G48" s="11">
        <v>118350</v>
      </c>
      <c r="H48" s="11">
        <v>127250.7</v>
      </c>
      <c r="I48" s="12">
        <f t="shared" si="0"/>
        <v>1.0752065906210393</v>
      </c>
    </row>
    <row r="49" spans="1:9" ht="80.25" customHeight="1" x14ac:dyDescent="0.25">
      <c r="A49" s="2" t="s">
        <v>63</v>
      </c>
      <c r="B49" s="2" t="s">
        <v>21</v>
      </c>
      <c r="C49" s="2" t="s">
        <v>30</v>
      </c>
      <c r="D49" s="2" t="s">
        <v>19</v>
      </c>
      <c r="E49" s="30" t="s">
        <v>130</v>
      </c>
      <c r="F49" s="11">
        <v>228330.2</v>
      </c>
      <c r="G49" s="11">
        <v>228330.2</v>
      </c>
      <c r="H49" s="11">
        <v>281818.38</v>
      </c>
      <c r="I49" s="12">
        <f t="shared" si="0"/>
        <v>1.2342580175552773</v>
      </c>
    </row>
    <row r="50" spans="1:9" ht="79.5" customHeight="1" x14ac:dyDescent="0.25">
      <c r="A50" s="2" t="s">
        <v>64</v>
      </c>
      <c r="B50" s="2" t="s">
        <v>21</v>
      </c>
      <c r="C50" s="2" t="s">
        <v>30</v>
      </c>
      <c r="D50" s="2" t="s">
        <v>19</v>
      </c>
      <c r="E50" s="30" t="s">
        <v>131</v>
      </c>
      <c r="F50" s="11">
        <v>0</v>
      </c>
      <c r="G50" s="11">
        <v>40955.9</v>
      </c>
      <c r="H50" s="11">
        <v>40955.85</v>
      </c>
      <c r="I50" s="12">
        <f t="shared" si="0"/>
        <v>0.99999877917467317</v>
      </c>
    </row>
    <row r="51" spans="1:9" ht="75.75" customHeight="1" x14ac:dyDescent="0.25">
      <c r="A51" s="2" t="s">
        <v>65</v>
      </c>
      <c r="B51" s="2" t="s">
        <v>21</v>
      </c>
      <c r="C51" s="2" t="s">
        <v>30</v>
      </c>
      <c r="D51" s="2" t="s">
        <v>19</v>
      </c>
      <c r="E51" s="30" t="s">
        <v>7</v>
      </c>
      <c r="F51" s="11">
        <v>0</v>
      </c>
      <c r="G51" s="11">
        <v>46914.2</v>
      </c>
      <c r="H51" s="11">
        <v>46914.11</v>
      </c>
      <c r="I51" s="12">
        <f t="shared" si="0"/>
        <v>0.99999808160429049</v>
      </c>
    </row>
    <row r="52" spans="1:9" ht="86.25" customHeight="1" x14ac:dyDescent="0.25">
      <c r="A52" s="2" t="s">
        <v>66</v>
      </c>
      <c r="B52" s="2" t="s">
        <v>21</v>
      </c>
      <c r="C52" s="2" t="s">
        <v>31</v>
      </c>
      <c r="D52" s="2" t="s">
        <v>19</v>
      </c>
      <c r="E52" s="30" t="s">
        <v>132</v>
      </c>
      <c r="F52" s="11">
        <v>0</v>
      </c>
      <c r="G52" s="11">
        <v>88983.6</v>
      </c>
      <c r="H52" s="11">
        <v>0</v>
      </c>
      <c r="I52" s="12">
        <f t="shared" si="0"/>
        <v>0</v>
      </c>
    </row>
    <row r="53" spans="1:9" ht="72.75" customHeight="1" x14ac:dyDescent="0.25">
      <c r="A53" s="2" t="s">
        <v>76</v>
      </c>
      <c r="B53" s="2" t="s">
        <v>42</v>
      </c>
      <c r="C53" s="2" t="s">
        <v>21</v>
      </c>
      <c r="D53" s="2" t="s">
        <v>19</v>
      </c>
      <c r="E53" s="30" t="s">
        <v>133</v>
      </c>
      <c r="F53" s="11">
        <v>99255.7</v>
      </c>
      <c r="G53" s="11">
        <v>99255.7</v>
      </c>
      <c r="H53" s="11">
        <v>90698.3</v>
      </c>
      <c r="I53" s="12">
        <f t="shared" si="0"/>
        <v>0.91378429651899096</v>
      </c>
    </row>
    <row r="54" spans="1:9" ht="72.75" customHeight="1" x14ac:dyDescent="0.25">
      <c r="A54" s="2" t="s">
        <v>77</v>
      </c>
      <c r="B54" s="2" t="s">
        <v>42</v>
      </c>
      <c r="C54" s="2" t="s">
        <v>21</v>
      </c>
      <c r="D54" s="2" t="s">
        <v>19</v>
      </c>
      <c r="E54" s="30" t="s">
        <v>8</v>
      </c>
      <c r="F54" s="11">
        <v>258476.4</v>
      </c>
      <c r="G54" s="11">
        <v>258476.4</v>
      </c>
      <c r="H54" s="11">
        <v>168928.07</v>
      </c>
      <c r="I54" s="12">
        <f t="shared" si="0"/>
        <v>0.65355316771666583</v>
      </c>
    </row>
    <row r="55" spans="1:9" ht="78.75" customHeight="1" x14ac:dyDescent="0.25">
      <c r="A55" s="2" t="s">
        <v>78</v>
      </c>
      <c r="B55" s="3" t="s">
        <v>42</v>
      </c>
      <c r="C55" s="3" t="s">
        <v>21</v>
      </c>
      <c r="D55" s="3" t="s">
        <v>19</v>
      </c>
      <c r="E55" s="30" t="s">
        <v>9</v>
      </c>
      <c r="F55" s="11">
        <v>5917.5</v>
      </c>
      <c r="G55" s="11">
        <v>5917.5</v>
      </c>
      <c r="H55" s="11">
        <v>0</v>
      </c>
      <c r="I55" s="12">
        <f t="shared" si="0"/>
        <v>0</v>
      </c>
    </row>
    <row r="56" spans="1:9" ht="63.75" customHeight="1" x14ac:dyDescent="0.25">
      <c r="A56" s="2" t="s">
        <v>79</v>
      </c>
      <c r="B56" s="3" t="s">
        <v>42</v>
      </c>
      <c r="C56" s="3" t="s">
        <v>21</v>
      </c>
      <c r="D56" s="3" t="s">
        <v>19</v>
      </c>
      <c r="E56" s="30" t="s">
        <v>134</v>
      </c>
      <c r="F56" s="11">
        <v>1232172.7</v>
      </c>
      <c r="G56" s="11">
        <v>1232172.7</v>
      </c>
      <c r="H56" s="11">
        <v>1326004.33</v>
      </c>
      <c r="I56" s="12">
        <f t="shared" si="0"/>
        <v>1.076151362548448</v>
      </c>
    </row>
    <row r="57" spans="1:9" ht="86.25" customHeight="1" x14ac:dyDescent="0.25">
      <c r="A57" s="2" t="s">
        <v>80</v>
      </c>
      <c r="B57" s="3" t="s">
        <v>42</v>
      </c>
      <c r="C57" s="3" t="s">
        <v>21</v>
      </c>
      <c r="D57" s="3" t="s">
        <v>19</v>
      </c>
      <c r="E57" s="30" t="s">
        <v>135</v>
      </c>
      <c r="F57" s="11">
        <v>658754.6</v>
      </c>
      <c r="G57" s="11">
        <v>658754.6</v>
      </c>
      <c r="H57" s="11">
        <v>535829.91</v>
      </c>
      <c r="I57" s="12">
        <f t="shared" si="0"/>
        <v>0.81339835805321137</v>
      </c>
    </row>
    <row r="58" spans="1:9" ht="86.25" customHeight="1" x14ac:dyDescent="0.25">
      <c r="A58" s="2" t="s">
        <v>81</v>
      </c>
      <c r="B58" s="3" t="s">
        <v>29</v>
      </c>
      <c r="C58" s="3" t="s">
        <v>49</v>
      </c>
      <c r="D58" s="3" t="s">
        <v>19</v>
      </c>
      <c r="E58" s="30" t="s">
        <v>136</v>
      </c>
      <c r="F58" s="11">
        <v>0</v>
      </c>
      <c r="G58" s="11">
        <v>15401.6</v>
      </c>
      <c r="H58" s="11">
        <v>13311.93</v>
      </c>
      <c r="I58" s="12">
        <f t="shared" si="0"/>
        <v>0.86432123935175564</v>
      </c>
    </row>
    <row r="59" spans="1:9" ht="23.25" customHeight="1" x14ac:dyDescent="0.25">
      <c r="A59" s="56"/>
      <c r="B59" s="56"/>
      <c r="C59" s="56"/>
      <c r="D59" s="56"/>
      <c r="E59" s="17" t="s">
        <v>91</v>
      </c>
      <c r="F59" s="18">
        <f>SUM(F11:F58)</f>
        <v>18730664.800000001</v>
      </c>
      <c r="G59" s="18">
        <f>SUM(G11:G58)</f>
        <v>26266863.300000001</v>
      </c>
      <c r="H59" s="18">
        <f>SUM(H11:H58)</f>
        <v>16019336.279999996</v>
      </c>
      <c r="I59" s="19">
        <f>H59/G59</f>
        <v>0.6098686431280127</v>
      </c>
    </row>
    <row r="60" spans="1:9" ht="30.75" customHeight="1" x14ac:dyDescent="0.25">
      <c r="A60" s="61" t="s">
        <v>95</v>
      </c>
      <c r="B60" s="62"/>
      <c r="C60" s="62"/>
      <c r="D60" s="62"/>
      <c r="E60" s="62"/>
      <c r="F60" s="62"/>
      <c r="G60" s="62"/>
      <c r="H60" s="62"/>
      <c r="I60" s="63"/>
    </row>
    <row r="61" spans="1:9" ht="60" customHeight="1" x14ac:dyDescent="0.25">
      <c r="A61" s="2" t="s">
        <v>82</v>
      </c>
      <c r="B61" s="3" t="s">
        <v>19</v>
      </c>
      <c r="C61" s="3" t="s">
        <v>19</v>
      </c>
      <c r="D61" s="3" t="s">
        <v>19</v>
      </c>
      <c r="E61" s="31" t="s">
        <v>138</v>
      </c>
      <c r="F61" s="7">
        <v>0</v>
      </c>
      <c r="G61" s="7">
        <v>300517</v>
      </c>
      <c r="H61" s="7">
        <v>5280</v>
      </c>
      <c r="I61" s="12">
        <f t="shared" ref="I61:I73" si="1">H61/G61</f>
        <v>1.7569721513258817E-2</v>
      </c>
    </row>
    <row r="62" spans="1:9" ht="78.75" customHeight="1" x14ac:dyDescent="0.25">
      <c r="A62" s="2" t="s">
        <v>75</v>
      </c>
      <c r="B62" s="3" t="s">
        <v>19</v>
      </c>
      <c r="C62" s="3" t="s">
        <v>19</v>
      </c>
      <c r="D62" s="3" t="s">
        <v>19</v>
      </c>
      <c r="E62" s="31" t="s">
        <v>139</v>
      </c>
      <c r="F62" s="7">
        <v>0</v>
      </c>
      <c r="G62" s="7">
        <v>90500.800000000003</v>
      </c>
      <c r="H62" s="7">
        <v>7616.68</v>
      </c>
      <c r="I62" s="12">
        <f t="shared" si="1"/>
        <v>8.4161465975991376E-2</v>
      </c>
    </row>
    <row r="63" spans="1:9" ht="37.5" customHeight="1" x14ac:dyDescent="0.25">
      <c r="A63" s="2" t="s">
        <v>83</v>
      </c>
      <c r="B63" s="3" t="s">
        <v>19</v>
      </c>
      <c r="C63" s="3" t="s">
        <v>30</v>
      </c>
      <c r="D63" s="3" t="s">
        <v>20</v>
      </c>
      <c r="E63" s="31" t="s">
        <v>14</v>
      </c>
      <c r="F63" s="7">
        <v>0</v>
      </c>
      <c r="G63" s="7">
        <v>204322</v>
      </c>
      <c r="H63" s="7">
        <v>225330.05</v>
      </c>
      <c r="I63" s="12">
        <f t="shared" si="1"/>
        <v>1.1028183455526082</v>
      </c>
    </row>
    <row r="64" spans="1:9" ht="51.75" customHeight="1" x14ac:dyDescent="0.25">
      <c r="A64" s="2" t="s">
        <v>84</v>
      </c>
      <c r="B64" s="3" t="s">
        <v>19</v>
      </c>
      <c r="C64" s="3" t="s">
        <v>21</v>
      </c>
      <c r="D64" s="3" t="s">
        <v>19</v>
      </c>
      <c r="E64" s="31" t="s">
        <v>140</v>
      </c>
      <c r="F64" s="7">
        <v>0</v>
      </c>
      <c r="G64" s="7">
        <v>1849227.7</v>
      </c>
      <c r="H64" s="7">
        <v>1849227.76</v>
      </c>
      <c r="I64" s="12">
        <f t="shared" si="1"/>
        <v>1.0000000324459772</v>
      </c>
    </row>
    <row r="65" spans="1:9" ht="58.5" customHeight="1" x14ac:dyDescent="0.25">
      <c r="A65" s="2" t="s">
        <v>85</v>
      </c>
      <c r="B65" s="3" t="s">
        <v>30</v>
      </c>
      <c r="C65" s="3" t="s">
        <v>30</v>
      </c>
      <c r="D65" s="3" t="s">
        <v>20</v>
      </c>
      <c r="E65" s="31" t="s">
        <v>141</v>
      </c>
      <c r="F65" s="7">
        <v>0</v>
      </c>
      <c r="G65" s="7">
        <v>4716.1499999999996</v>
      </c>
      <c r="H65" s="7">
        <v>4716.1000000000004</v>
      </c>
      <c r="I65" s="12">
        <f t="shared" si="1"/>
        <v>0.99998939813195098</v>
      </c>
    </row>
    <row r="66" spans="1:9" ht="55.5" customHeight="1" x14ac:dyDescent="0.25">
      <c r="A66" s="2" t="s">
        <v>86</v>
      </c>
      <c r="B66" s="3" t="s">
        <v>31</v>
      </c>
      <c r="C66" s="3" t="s">
        <v>49</v>
      </c>
      <c r="D66" s="3" t="s">
        <v>19</v>
      </c>
      <c r="E66" s="31" t="s">
        <v>154</v>
      </c>
      <c r="F66" s="7">
        <v>0</v>
      </c>
      <c r="G66" s="7">
        <v>123505.1</v>
      </c>
      <c r="H66" s="7">
        <v>75429.56</v>
      </c>
      <c r="I66" s="12">
        <f t="shared" si="1"/>
        <v>0.61074044715562348</v>
      </c>
    </row>
    <row r="67" spans="1:9" ht="54" customHeight="1" x14ac:dyDescent="0.25">
      <c r="A67" s="2" t="s">
        <v>87</v>
      </c>
      <c r="B67" s="3" t="s">
        <v>42</v>
      </c>
      <c r="C67" s="3" t="s">
        <v>19</v>
      </c>
      <c r="D67" s="3" t="s">
        <v>19</v>
      </c>
      <c r="E67" s="31" t="s">
        <v>142</v>
      </c>
      <c r="F67" s="7">
        <v>0</v>
      </c>
      <c r="G67" s="7">
        <v>28404</v>
      </c>
      <c r="H67" s="7">
        <v>28404</v>
      </c>
      <c r="I67" s="12">
        <f t="shared" si="1"/>
        <v>1</v>
      </c>
    </row>
    <row r="68" spans="1:9" ht="59.25" customHeight="1" x14ac:dyDescent="0.25">
      <c r="A68" s="2" t="s">
        <v>10</v>
      </c>
      <c r="B68" s="3" t="s">
        <v>42</v>
      </c>
      <c r="C68" s="3" t="s">
        <v>21</v>
      </c>
      <c r="D68" s="3" t="s">
        <v>20</v>
      </c>
      <c r="E68" s="31" t="s">
        <v>143</v>
      </c>
      <c r="F68" s="7">
        <v>0</v>
      </c>
      <c r="G68" s="7">
        <v>781937.2</v>
      </c>
      <c r="H68" s="7">
        <v>602317.22</v>
      </c>
      <c r="I68" s="12">
        <f t="shared" si="1"/>
        <v>0.77028848352527546</v>
      </c>
    </row>
    <row r="69" spans="1:9" ht="84.75" customHeight="1" x14ac:dyDescent="0.25">
      <c r="A69" s="2" t="s">
        <v>11</v>
      </c>
      <c r="B69" s="3" t="s">
        <v>29</v>
      </c>
      <c r="C69" s="3" t="s">
        <v>49</v>
      </c>
      <c r="D69" s="3" t="s">
        <v>19</v>
      </c>
      <c r="E69" s="31" t="s">
        <v>144</v>
      </c>
      <c r="F69" s="7">
        <v>0</v>
      </c>
      <c r="G69" s="7">
        <v>9276.7999999999993</v>
      </c>
      <c r="H69" s="7">
        <v>9276.7999999999993</v>
      </c>
      <c r="I69" s="12">
        <f t="shared" si="1"/>
        <v>1</v>
      </c>
    </row>
    <row r="70" spans="1:9" ht="35.25" customHeight="1" x14ac:dyDescent="0.25">
      <c r="A70" s="2" t="s">
        <v>12</v>
      </c>
      <c r="B70" s="3" t="s">
        <v>29</v>
      </c>
      <c r="C70" s="3" t="s">
        <v>49</v>
      </c>
      <c r="D70" s="3" t="s">
        <v>20</v>
      </c>
      <c r="E70" s="31" t="s">
        <v>145</v>
      </c>
      <c r="F70" s="7">
        <v>0</v>
      </c>
      <c r="G70" s="7">
        <v>332938.5</v>
      </c>
      <c r="H70" s="7">
        <v>9804.31</v>
      </c>
      <c r="I70" s="12">
        <f t="shared" si="1"/>
        <v>2.9447810932049012E-2</v>
      </c>
    </row>
    <row r="71" spans="1:9" ht="90" customHeight="1" x14ac:dyDescent="0.25">
      <c r="A71" s="2" t="s">
        <v>13</v>
      </c>
      <c r="B71" s="3" t="s">
        <v>29</v>
      </c>
      <c r="C71" s="3" t="s">
        <v>49</v>
      </c>
      <c r="D71" s="3" t="s">
        <v>20</v>
      </c>
      <c r="E71" s="31" t="s">
        <v>146</v>
      </c>
      <c r="F71" s="7"/>
      <c r="G71" s="7">
        <v>229599</v>
      </c>
      <c r="H71" s="7">
        <v>228580.5</v>
      </c>
      <c r="I71" s="12">
        <f t="shared" si="1"/>
        <v>0.99556400506970855</v>
      </c>
    </row>
    <row r="72" spans="1:9" s="14" customFormat="1" ht="29.25" customHeight="1" x14ac:dyDescent="0.25">
      <c r="A72" s="57"/>
      <c r="B72" s="57"/>
      <c r="C72" s="57"/>
      <c r="D72" s="57"/>
      <c r="E72" s="17" t="s">
        <v>92</v>
      </c>
      <c r="F72" s="20">
        <f>SUM(F61:F71)</f>
        <v>0</v>
      </c>
      <c r="G72" s="20">
        <f>SUM(G61:G71)</f>
        <v>3954944.25</v>
      </c>
      <c r="H72" s="20">
        <f>SUM(H61:H71)</f>
        <v>3045982.98</v>
      </c>
      <c r="I72" s="21">
        <f t="shared" si="1"/>
        <v>0.77017090190335802</v>
      </c>
    </row>
    <row r="73" spans="1:9" ht="29.25" customHeight="1" x14ac:dyDescent="0.25">
      <c r="A73" s="51"/>
      <c r="B73" s="51"/>
      <c r="C73" s="51"/>
      <c r="D73" s="51"/>
      <c r="E73" s="22" t="s">
        <v>94</v>
      </c>
      <c r="F73" s="23">
        <f>F59+F72</f>
        <v>18730664.800000001</v>
      </c>
      <c r="G73" s="23">
        <f>G59+G72</f>
        <v>30221807.550000001</v>
      </c>
      <c r="H73" s="23">
        <f>H59+H72</f>
        <v>19065319.259999994</v>
      </c>
      <c r="I73" s="24">
        <f t="shared" si="1"/>
        <v>0.6308464253323588</v>
      </c>
    </row>
    <row r="74" spans="1:9" ht="27" customHeight="1" x14ac:dyDescent="0.25">
      <c r="A74" s="45" t="s">
        <v>73</v>
      </c>
      <c r="B74" s="46"/>
      <c r="C74" s="46"/>
      <c r="D74" s="46"/>
      <c r="E74" s="46"/>
      <c r="F74" s="46"/>
      <c r="G74" s="46"/>
      <c r="H74" s="46"/>
      <c r="I74" s="47"/>
    </row>
    <row r="75" spans="1:9" ht="85.5" customHeight="1" x14ac:dyDescent="0.25">
      <c r="A75" s="9">
        <v>60</v>
      </c>
      <c r="B75" s="42"/>
      <c r="C75" s="43"/>
      <c r="D75" s="44"/>
      <c r="E75" s="31" t="s">
        <v>153</v>
      </c>
      <c r="F75" s="7">
        <v>3645810</v>
      </c>
      <c r="G75" s="7">
        <f>F75</f>
        <v>3645810</v>
      </c>
      <c r="H75" s="7">
        <v>1549435.66</v>
      </c>
      <c r="I75" s="8">
        <f t="shared" ref="I75:I82" si="2">H75/G75</f>
        <v>0.4249907866838919</v>
      </c>
    </row>
    <row r="76" spans="1:9" ht="45.75" customHeight="1" x14ac:dyDescent="0.25">
      <c r="A76" s="9">
        <v>61</v>
      </c>
      <c r="B76" s="42"/>
      <c r="C76" s="43"/>
      <c r="D76" s="44"/>
      <c r="E76" s="31" t="s">
        <v>150</v>
      </c>
      <c r="F76" s="7">
        <v>5208300</v>
      </c>
      <c r="G76" s="7">
        <f>F76</f>
        <v>5208300</v>
      </c>
      <c r="H76" s="7">
        <v>4947851.4000000004</v>
      </c>
      <c r="I76" s="8">
        <f t="shared" si="2"/>
        <v>0.94999354875871211</v>
      </c>
    </row>
    <row r="77" spans="1:9" ht="67.5" customHeight="1" x14ac:dyDescent="0.25">
      <c r="A77" s="9">
        <v>62</v>
      </c>
      <c r="B77" s="42"/>
      <c r="C77" s="43"/>
      <c r="D77" s="44"/>
      <c r="E77" s="31" t="s">
        <v>151</v>
      </c>
      <c r="F77" s="7">
        <v>3645810</v>
      </c>
      <c r="G77" s="7">
        <f>F77</f>
        <v>3645810</v>
      </c>
      <c r="H77" s="7">
        <v>3645776.4</v>
      </c>
      <c r="I77" s="8">
        <f t="shared" si="2"/>
        <v>0.99999078394101715</v>
      </c>
    </row>
    <row r="78" spans="1:9" ht="63.75" customHeight="1" x14ac:dyDescent="0.25">
      <c r="A78" s="9">
        <v>63</v>
      </c>
      <c r="B78" s="42"/>
      <c r="C78" s="43"/>
      <c r="D78" s="44"/>
      <c r="E78" s="31" t="s">
        <v>152</v>
      </c>
      <c r="F78" s="7">
        <v>260415</v>
      </c>
      <c r="G78" s="7">
        <f>F78</f>
        <v>260415</v>
      </c>
      <c r="H78" s="7">
        <v>260381.4</v>
      </c>
      <c r="I78" s="8">
        <f>H78/G78</f>
        <v>0.99987097517424106</v>
      </c>
    </row>
    <row r="79" spans="1:9" ht="97.5" customHeight="1" x14ac:dyDescent="0.25">
      <c r="A79" s="9">
        <v>64</v>
      </c>
      <c r="B79" s="42"/>
      <c r="C79" s="43"/>
      <c r="D79" s="44"/>
      <c r="E79" s="32" t="s">
        <v>89</v>
      </c>
      <c r="F79" s="7"/>
      <c r="G79" s="7"/>
      <c r="H79" s="7">
        <v>1953078.9</v>
      </c>
      <c r="I79" s="8"/>
    </row>
    <row r="80" spans="1:9" ht="14.25" x14ac:dyDescent="0.25">
      <c r="A80" s="51"/>
      <c r="B80" s="51"/>
      <c r="C80" s="51"/>
      <c r="D80" s="51"/>
      <c r="E80" s="22" t="s">
        <v>74</v>
      </c>
      <c r="F80" s="25">
        <f>SUM(F75:F79)</f>
        <v>12760335</v>
      </c>
      <c r="G80" s="25">
        <f>SUM(G75:G79)</f>
        <v>12760335</v>
      </c>
      <c r="H80" s="25">
        <f>SUM(H75:H79)</f>
        <v>12356523.760000002</v>
      </c>
      <c r="I80" s="5">
        <f t="shared" si="2"/>
        <v>0.96835418192390732</v>
      </c>
    </row>
    <row r="81" spans="1:9" ht="15" customHeight="1" x14ac:dyDescent="0.25">
      <c r="A81" s="26"/>
      <c r="B81" s="13"/>
      <c r="C81" s="13"/>
      <c r="D81" s="13"/>
      <c r="E81" s="33"/>
      <c r="F81" s="27"/>
      <c r="G81" s="27"/>
      <c r="H81" s="13"/>
      <c r="I81" s="37"/>
    </row>
    <row r="82" spans="1:9" ht="16.5" x14ac:dyDescent="0.25">
      <c r="A82" s="58"/>
      <c r="B82" s="58"/>
      <c r="C82" s="58"/>
      <c r="D82" s="58"/>
      <c r="E82" s="34" t="s">
        <v>72</v>
      </c>
      <c r="F82" s="28">
        <f>F80+F73</f>
        <v>31490999.800000001</v>
      </c>
      <c r="G82" s="28">
        <f>G80+G73</f>
        <v>42982142.549999997</v>
      </c>
      <c r="H82" s="28">
        <f>H80+H73</f>
        <v>31421843.019999996</v>
      </c>
      <c r="I82" s="5">
        <f t="shared" si="2"/>
        <v>0.73104413032569959</v>
      </c>
    </row>
    <row r="83" spans="1:9" ht="16.5" x14ac:dyDescent="0.25">
      <c r="A83" s="38"/>
      <c r="B83" s="38"/>
      <c r="C83" s="38"/>
      <c r="D83" s="38"/>
      <c r="E83" s="39"/>
      <c r="F83" s="40"/>
      <c r="G83" s="40"/>
      <c r="H83" s="40"/>
      <c r="I83" s="36"/>
    </row>
    <row r="84" spans="1:9" ht="18" customHeight="1" x14ac:dyDescent="0.25">
      <c r="A84" s="52" t="s">
        <v>147</v>
      </c>
      <c r="B84" s="53"/>
      <c r="C84" s="53"/>
      <c r="D84" s="53"/>
      <c r="E84" s="53"/>
      <c r="F84" s="53"/>
      <c r="G84" s="53"/>
      <c r="H84" s="53"/>
      <c r="I84" s="53"/>
    </row>
    <row r="85" spans="1:9" ht="18" customHeight="1" x14ac:dyDescent="0.25">
      <c r="A85" s="54" t="s">
        <v>99</v>
      </c>
      <c r="B85" s="55"/>
      <c r="C85" s="55"/>
      <c r="D85" s="55"/>
      <c r="E85" s="55"/>
      <c r="F85" s="55"/>
      <c r="G85" s="55"/>
      <c r="H85" s="55"/>
      <c r="I85" s="55"/>
    </row>
    <row r="86" spans="1:9" x14ac:dyDescent="0.25">
      <c r="F86" s="15"/>
      <c r="G86" s="15"/>
      <c r="H86" s="15"/>
      <c r="I86" s="15"/>
    </row>
    <row r="87" spans="1:9" x14ac:dyDescent="0.25">
      <c r="F87" s="6"/>
      <c r="G87" s="6"/>
      <c r="H87" s="6"/>
      <c r="I87" s="6"/>
    </row>
    <row r="88" spans="1:9" x14ac:dyDescent="0.25">
      <c r="F88" s="6"/>
      <c r="G88" s="6"/>
      <c r="H88" s="6"/>
      <c r="I88" s="6"/>
    </row>
    <row r="89" spans="1:9" x14ac:dyDescent="0.25">
      <c r="F89" s="6"/>
      <c r="G89" s="6"/>
      <c r="H89" s="6"/>
      <c r="I89" s="6"/>
    </row>
    <row r="90" spans="1:9" x14ac:dyDescent="0.25">
      <c r="F90" s="6"/>
      <c r="G90" s="6"/>
      <c r="H90" s="6"/>
      <c r="I90" s="6"/>
    </row>
    <row r="91" spans="1:9" x14ac:dyDescent="0.25">
      <c r="F91" s="6"/>
      <c r="G91" s="6"/>
      <c r="H91" s="6"/>
      <c r="I91" s="6"/>
    </row>
    <row r="92" spans="1:9" x14ac:dyDescent="0.25">
      <c r="F92" s="6"/>
      <c r="G92" s="6"/>
      <c r="H92" s="6"/>
      <c r="I92" s="6"/>
    </row>
    <row r="93" spans="1:9" x14ac:dyDescent="0.25">
      <c r="F93" s="6"/>
      <c r="G93" s="6"/>
      <c r="H93" s="6"/>
      <c r="I93" s="6"/>
    </row>
    <row r="94" spans="1:9" x14ac:dyDescent="0.25">
      <c r="F94" s="6"/>
      <c r="G94" s="6"/>
      <c r="H94" s="6"/>
      <c r="I94" s="6"/>
    </row>
    <row r="95" spans="1:9" x14ac:dyDescent="0.25">
      <c r="F95" s="6"/>
      <c r="G95" s="6"/>
      <c r="H95" s="6"/>
      <c r="I95" s="6"/>
    </row>
    <row r="96" spans="1:9" x14ac:dyDescent="0.25">
      <c r="F96" s="6"/>
      <c r="G96" s="6"/>
      <c r="H96" s="6"/>
      <c r="I96" s="6"/>
    </row>
    <row r="97" spans="6:9" x14ac:dyDescent="0.25">
      <c r="F97" s="6"/>
      <c r="G97" s="6"/>
      <c r="H97" s="6"/>
      <c r="I97" s="6"/>
    </row>
    <row r="98" spans="6:9" x14ac:dyDescent="0.25">
      <c r="F98" s="6"/>
      <c r="G98" s="6"/>
      <c r="H98" s="6"/>
      <c r="I98" s="6"/>
    </row>
    <row r="99" spans="6:9" x14ac:dyDescent="0.25">
      <c r="F99" s="6"/>
      <c r="G99" s="6"/>
      <c r="H99" s="6"/>
      <c r="I99" s="6"/>
    </row>
  </sheetData>
  <mergeCells count="29">
    <mergeCell ref="A2:I2"/>
    <mergeCell ref="A4:I4"/>
    <mergeCell ref="A60:I60"/>
    <mergeCell ref="A8:I8"/>
    <mergeCell ref="I6:I7"/>
    <mergeCell ref="E6:E7"/>
    <mergeCell ref="A6:A7"/>
    <mergeCell ref="B6:B7"/>
    <mergeCell ref="A3:I3"/>
    <mergeCell ref="H6:H7"/>
    <mergeCell ref="A84:I84"/>
    <mergeCell ref="A85:I85"/>
    <mergeCell ref="A59:D59"/>
    <mergeCell ref="A72:D72"/>
    <mergeCell ref="A74:I74"/>
    <mergeCell ref="A80:D80"/>
    <mergeCell ref="A82:D82"/>
    <mergeCell ref="B79:D79"/>
    <mergeCell ref="B77:D77"/>
    <mergeCell ref="B75:D75"/>
    <mergeCell ref="C6:C7"/>
    <mergeCell ref="F6:F7"/>
    <mergeCell ref="D6:D7"/>
    <mergeCell ref="G6:G7"/>
    <mergeCell ref="B78:D78"/>
    <mergeCell ref="B76:D76"/>
    <mergeCell ref="A9:I9"/>
    <mergeCell ref="A10:I10"/>
    <mergeCell ref="A73:D73"/>
  </mergeCells>
  <phoneticPr fontId="5" type="noConversion"/>
  <pageMargins left="0.56000000000000005" right="0.15" top="0.4" bottom="0.39" header="0.21" footer="0.16"/>
  <pageSetup paperSize="9" firstPageNumber="1502" orientation="landscape" useFirstPageNumber="1" verticalDpi="0" r:id="rId1"/>
  <headerFooter>
    <oddFooter>&amp;L&amp;"GHEA Grapalat,Regular"&amp;8Հայաստանի Հանրապետության ֆինանսների նախարարություն&amp;R&amp;"GHEA Grapalat,Regular"&amp;8&amp;F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grant</vt:lpstr>
      <vt:lpstr>grant!Print_Area</vt:lpstr>
      <vt:lpstr>grant!Print_Titles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2017-04-18T06:57:48Z</cp:lastPrinted>
  <dcterms:created xsi:type="dcterms:W3CDTF">2006-09-16T00:00:00Z</dcterms:created>
  <dcterms:modified xsi:type="dcterms:W3CDTF">2017-08-01T08:03:34Z</dcterms:modified>
</cp:coreProperties>
</file>