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860" yWindow="-120" windowWidth="14985" windowHeight="7875"/>
  </bookViews>
  <sheets>
    <sheet name="titxosatert" sheetId="8" r:id="rId1"/>
    <sheet name="Report" sheetId="9" r:id="rId2"/>
  </sheets>
  <definedNames>
    <definedName name="_xlnm.Print_Area" localSheetId="1">Report!$A$1:$Y$10</definedName>
    <definedName name="_xlnm.Print_Area" localSheetId="0">titxosatert!$A$1:$M$14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S4" i="9" l="1"/>
  <c r="T4" i="9"/>
  <c r="U4" i="9" s="1"/>
  <c r="M10" i="9"/>
  <c r="M5" i="9"/>
  <c r="O5" i="9"/>
  <c r="M6" i="9"/>
  <c r="M7" i="9"/>
  <c r="O7" i="9" s="1"/>
  <c r="M8" i="9"/>
  <c r="O8" i="9" s="1"/>
  <c r="M9" i="9"/>
  <c r="O9" i="9" s="1"/>
  <c r="M4" i="9"/>
  <c r="O4" i="9" s="1"/>
  <c r="O10" i="9"/>
  <c r="O6" i="9"/>
  <c r="U5" i="9"/>
  <c r="S6" i="9"/>
  <c r="U6" i="9"/>
  <c r="S7" i="9"/>
  <c r="U7" i="9"/>
  <c r="S8" i="9"/>
  <c r="U8" i="9"/>
  <c r="S9" i="9"/>
  <c r="U9" i="9"/>
  <c r="S10" i="9"/>
  <c r="U10" i="9"/>
</calcChain>
</file>

<file path=xl/sharedStrings.xml><?xml version="1.0" encoding="utf-8"?>
<sst xmlns="http://schemas.openxmlformats.org/spreadsheetml/2006/main" count="90" uniqueCount="79">
  <si>
    <t>քանակական</t>
  </si>
  <si>
    <t>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</si>
  <si>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</si>
  <si>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</si>
  <si>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</si>
  <si>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</si>
  <si>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</si>
  <si>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</si>
  <si>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</si>
  <si>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</si>
  <si>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</si>
  <si>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</si>
  <si>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</si>
  <si>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</si>
  <si>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</si>
  <si>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</si>
  <si>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</si>
  <si>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Արարողակարգային միջոցառումների իրականացում</t>
  </si>
  <si>
    <t>Հայաստանի Հանրապետությունում պետական միջոցառումների կազմակերպում /տոն օրեր, հիշատակի օր, համահայկական խաղեր և այլն/ (միջոցառում)</t>
  </si>
  <si>
    <t>Արտասահմանյան պատվիրակությունների ընդունելություն</t>
  </si>
  <si>
    <t>Որոշակի այցելությունների ժամանակ պաշտոնական ճաշ նախապատրաստող խմբերին չի մատուցվել</t>
  </si>
  <si>
    <t>Կիրառելի չէ</t>
  </si>
  <si>
    <t>Ազդեցություն չի ունեցել</t>
  </si>
  <si>
    <t>Օտարերկրյա պետությունների Նախագահների և վարչապետների այցելությունների հետաձգում</t>
  </si>
  <si>
    <t xml:space="preserve">Հայաստանի Հանրապետություն օտարերկրյա պետությունների ԱԳ նախարարների և իրենց հավասարազոր բարձրաստիճան պաշտոնյաների պաշտոնական այցեր </t>
  </si>
  <si>
    <t>Հայաստանի Հանրապետություն  օտարերկրյա պետությունների նախագահների և վարչապետների պետական և պաշտոնական այցեր</t>
  </si>
  <si>
    <t xml:space="preserve">ՀՀ նախագահի և վարչապետի այցերը օտարերկրյա պետություններ </t>
  </si>
  <si>
    <t xml:space="preserve">ՀՀ ԱԳ նախարարի  այցերը  օտարերկրյա պետություններ </t>
  </si>
  <si>
    <t xml:space="preserve">Հուշանվերների հանձնում </t>
  </si>
  <si>
    <t xml:space="preserve">Պաշտոնական ճաշկերույթների կազմակերպում </t>
  </si>
  <si>
    <t>օտարերկրյա պետություններ այցելությունների թվի նվազում</t>
  </si>
  <si>
    <t>օտարերկրյա պետություններ այցելությունների  թվի նվազում</t>
  </si>
  <si>
    <t>Օտարերկրյա պետությունների ԱԳ նախարարների և իրենց հավասարազոր բարձրաստիճան պաշտոնյաների  այցելությունների հետաձգում</t>
  </si>
  <si>
    <t>List1</t>
  </si>
  <si>
    <t>ԱԾ</t>
  </si>
  <si>
    <t>List 2</t>
  </si>
  <si>
    <t>ԾՏ</t>
  </si>
  <si>
    <t>ՖԾ</t>
  </si>
  <si>
    <t xml:space="preserve">   ՊՄ կոդը                                                           
</t>
  </si>
  <si>
    <t xml:space="preserve"> Կատարողի կոդը</t>
  </si>
  <si>
    <t>Չափորոշիչի կոդը</t>
  </si>
  <si>
    <t>Ծրագրի դասիչը</t>
  </si>
  <si>
    <t>Քաղաքականության միջոցառման դասիչը</t>
  </si>
  <si>
    <t>Ծրագրային դասիչը</t>
  </si>
  <si>
    <t>Պաշարների շարժի կոդը</t>
  </si>
  <si>
    <t>Ծրագրի կամ Քաղաքականության միջոցառման անվանումը</t>
  </si>
  <si>
    <t>Չափորոշիչի տեսակը</t>
  </si>
  <si>
    <t>Ցուցանիշի հաստատված կանխատեսումը հաշվետու ժամանակահատվածի համար</t>
  </si>
  <si>
    <t>Ցուցանիշի փոփոխություններն ըւստ համապատասխան իրավական ակտի</t>
  </si>
  <si>
    <t>ճշտված ցուցանիշը հաշվետու ժամանակահատվածիհամար        (ս.յ1+ս.յ 2)</t>
  </si>
  <si>
    <t>Փաստացի ցուցանիշը (կատարված և ընդունված)հաշվետու ժամանակահատվածում</t>
  </si>
  <si>
    <t>Հաստատված և փաստացի ցուցանիշների տարբերությունը(ս.յ4-ս.յ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</si>
  <si>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</si>
  <si>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փոփոխություններն ըստ համապատասխան իրավականն ակտի (+/-) 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</si>
  <si>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</si>
  <si>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</si>
  <si>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 xml:space="preserve"> 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</si>
  <si>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</si>
  <si>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</si>
  <si>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</si>
  <si>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</si>
  <si>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Ծրագրի ընթացիկ կառավարմանն ուղղված նախատեսվող միջոցառումները</t>
  </si>
  <si>
    <t>Ֆինանսական ցուցանիշներ( հազ. դրամներով)</t>
  </si>
  <si>
    <t>Ոչ ֆինանսական ցուցանիշներ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</si>
  <si>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</si>
  <si>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</si>
  <si>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</si>
  <si>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</si>
  <si>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</si>
  <si>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</si>
  <si>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</si>
  <si>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</si>
  <si>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</si>
  <si>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 xml:space="preserve">Խնայողությունները առաջացել են`                                                                                                                                                    1.Կապի ծառայությունների օգտագործման խնայողության խիստ ռեժիմի անցման հետևանքով:                                                                                                                                                        2.Չորրորդ եռամսյակում նախատեսված գործուղումների հետաձգում                                     3. Բենզինի ձեռք բերման գնի և նախատեսված գնի տարբերության արդյունքում                                                          4. Գրենական պիտույքների ձեռք բերման գնի և անվանացանկով նախատեսված գնի տարբերության արդյունքում                                                                  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</si>
  <si>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</si>
  <si>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</si>
  <si>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</si>
  <si>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01.01.15թ.-01.01.16թ. ժամանակահատվածի համար</t>
  </si>
  <si>
    <t>Հայաստանի Հանրապետության արտաքին գործերի նախարարության &lt;&lt;Պետական արարողակարգի ծառայություն&gt;&gt; գործակալություն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</si>
</sst>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-* #,##0.00_-;\-* #,##0.00_-;_-* &quot;-&quot;??_-;_-@_-"/>
    <numFmt numFmtId="186" formatCode="00"/>
  </numFmts>
  <fonts count="26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10"/>
      <name val="GHEA Grapalat"/>
      <family val="3"/>
    </font>
    <font>
      <sz val="8"/>
      <name val="GHEA Grapalat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GHEA Grapalat"/>
      <family val="3"/>
    </font>
    <font>
      <sz val="12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77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3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5" fillId="24" borderId="0" xfId="38" applyFont="1" applyFill="1"/>
    <xf numFmtId="0" fontId="5" fillId="24" borderId="0" xfId="38" applyFont="1" applyFill="1" applyAlignment="1">
      <alignment horizontal="left"/>
    </xf>
    <xf numFmtId="0" fontId="6" fillId="24" borderId="0" xfId="38" applyFont="1" applyFill="1" applyAlignment="1"/>
    <xf numFmtId="0" fontId="6" fillId="24" borderId="0" xfId="38" applyFont="1" applyFill="1" applyAlignment="1">
      <alignment horizontal="left"/>
    </xf>
    <xf numFmtId="0" fontId="6" fillId="25" borderId="10" xfId="38" applyFont="1" applyFill="1" applyBorder="1" applyAlignment="1">
      <alignment vertical="center" wrapText="1"/>
    </xf>
    <xf numFmtId="49" fontId="6" fillId="24" borderId="10" xfId="38" applyNumberFormat="1" applyFont="1" applyFill="1" applyBorder="1" applyAlignment="1">
      <alignment horizontal="center" vertical="center" wrapText="1"/>
    </xf>
    <xf numFmtId="0" fontId="6" fillId="24" borderId="10" xfId="38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Protection="1">
      <protection hidden="1"/>
    </xf>
    <xf numFmtId="0" fontId="6" fillId="25" borderId="11" xfId="38" applyFont="1" applyFill="1" applyBorder="1" applyAlignment="1">
      <alignment horizontal="center" vertical="top" wrapText="1"/>
    </xf>
    <xf numFmtId="0" fontId="6" fillId="25" borderId="12" xfId="38" applyFont="1" applyFill="1" applyBorder="1" applyAlignment="1">
      <alignment horizontal="center" vertical="top" wrapText="1"/>
    </xf>
    <xf numFmtId="49" fontId="6" fillId="25" borderId="12" xfId="38" applyNumberFormat="1" applyFont="1" applyFill="1" applyBorder="1" applyAlignment="1">
      <alignment horizontal="center" vertical="center"/>
    </xf>
    <xf numFmtId="49" fontId="6" fillId="24" borderId="12" xfId="38" applyNumberFormat="1" applyFont="1" applyFill="1" applyBorder="1" applyAlignment="1">
      <alignment horizontal="center" vertical="center"/>
    </xf>
    <xf numFmtId="49" fontId="6" fillId="24" borderId="13" xfId="38" applyNumberFormat="1" applyFont="1" applyFill="1" applyBorder="1" applyAlignment="1">
      <alignment horizontal="center" vertical="center"/>
    </xf>
    <xf numFmtId="49" fontId="6" fillId="24" borderId="0" xfId="38" applyNumberFormat="1" applyFont="1" applyFill="1" applyBorder="1" applyAlignment="1" applyProtection="1">
      <alignment horizontal="center" vertical="center"/>
      <protection hidden="1"/>
    </xf>
    <xf numFmtId="0" fontId="6" fillId="0" borderId="14" xfId="0" applyFont="1" applyBorder="1"/>
    <xf numFmtId="49" fontId="6" fillId="24" borderId="0" xfId="38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/>
    <xf numFmtId="0" fontId="5" fillId="24" borderId="0" xfId="38" applyFont="1" applyFill="1" applyAlignment="1">
      <alignment vertical="top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86" fontId="6" fillId="0" borderId="14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177" fontId="6" fillId="0" borderId="14" xfId="28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6" fillId="25" borderId="16" xfId="38" applyFont="1" applyFill="1" applyBorder="1" applyAlignment="1">
      <alignment horizontal="center" textRotation="90" wrapText="1"/>
    </xf>
    <xf numFmtId="0" fontId="6" fillId="25" borderId="11" xfId="38" applyFont="1" applyFill="1" applyBorder="1" applyAlignment="1">
      <alignment horizontal="center" textRotation="90"/>
    </xf>
    <xf numFmtId="0" fontId="6" fillId="25" borderId="15" xfId="38" applyFont="1" applyFill="1" applyBorder="1" applyAlignment="1">
      <alignment horizontal="center" textRotation="90" wrapText="1"/>
    </xf>
    <xf numFmtId="0" fontId="6" fillId="25" borderId="10" xfId="38" applyFont="1" applyFill="1" applyBorder="1" applyAlignment="1">
      <alignment horizontal="center" textRotation="90" wrapText="1"/>
    </xf>
    <xf numFmtId="0" fontId="6" fillId="24" borderId="15" xfId="38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5" borderId="15" xfId="38" applyFont="1" applyFill="1" applyBorder="1" applyAlignment="1">
      <alignment horizontal="center" vertical="center" wrapText="1"/>
    </xf>
    <xf numFmtId="0" fontId="6" fillId="25" borderId="10" xfId="38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Hashvetvutjunner" xfId="38"/>
    <cellStyle name="Note" xfId="39" builtinId="10" customBuiltin="1"/>
    <cellStyle name="Output" xfId="40" builtinId="21" customBuiltin="1"/>
    <cellStyle name="Style 1" xfId="4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3"/>
  <sheetViews>
    <sheetView tabSelected="1" workbookViewId="0">
      <selection activeCell="J14" sqref="J14"/>
    </sheetView>
  </sheetViews>
  <sheetFormatPr defaultRowHeight="13.5"/>
  <cols>
    <col min="1" max="2" width="9" style="1" customWidth="1"/>
    <col min="3" max="3" width="6.85546875" style="1" customWidth="1"/>
    <col min="4" max="4" width="7" style="1" customWidth="1"/>
    <col min="5" max="5" width="6.7109375" style="1" customWidth="1"/>
    <col min="6" max="11" width="11.7109375" style="1" customWidth="1"/>
    <col min="12" max="12" width="13.42578125" style="19" customWidth="1"/>
    <col min="13" max="13" width="15" style="19" customWidth="1"/>
    <col min="14" max="14" width="21.5703125" style="1" customWidth="1"/>
    <col min="15" max="15" width="2.5703125" style="1" customWidth="1"/>
    <col min="16" max="16" width="11" style="1" customWidth="1"/>
    <col min="17" max="20" width="6.140625" style="1" customWidth="1"/>
    <col min="21" max="21" width="4.42578125" style="1" customWidth="1"/>
    <col min="22" max="16384" width="9.140625" style="1"/>
  </cols>
  <sheetData>
    <row r="1" spans="1:46" s="20" customFormat="1" ht="20.25" customHeight="1">
      <c r="M1" s="21" t="s">
        <v>74</v>
      </c>
    </row>
    <row r="2" spans="1:46" s="20" customFormat="1" ht="20.25" customHeight="1">
      <c r="M2" s="22"/>
    </row>
    <row r="3" spans="1:46" s="20" customFormat="1" ht="20.25" customHeight="1">
      <c r="M3" s="22"/>
    </row>
    <row r="4" spans="1:46" s="20" customFormat="1"/>
    <row r="5" spans="1:46" s="20" customFormat="1" ht="17.25">
      <c r="A5" s="29"/>
      <c r="C5" s="8"/>
      <c r="D5" s="8"/>
      <c r="L5" s="23"/>
    </row>
    <row r="6" spans="1:46" s="20" customFormat="1">
      <c r="A6" s="29"/>
      <c r="C6" s="8"/>
      <c r="D6" s="8"/>
    </row>
    <row r="7" spans="1:46" s="20" customFormat="1" ht="17.25">
      <c r="A7" s="28" t="s">
        <v>75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46" s="20" customFormat="1" ht="47.25" customHeight="1">
      <c r="A8" s="30" t="s">
        <v>76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24"/>
    </row>
    <row r="9" spans="1:46" s="2" customFormat="1" ht="54" customHeight="1">
      <c r="A9" s="31" t="s">
        <v>78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s="2" customFormat="1" ht="23.25" customHeight="1">
      <c r="A10" s="28" t="s">
        <v>77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s="2" customForma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s="3" customFormat="1" ht="19.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s="4" customFormat="1" ht="14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s="4" customFormat="1" ht="31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ht="92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46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9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13.5" hidden="1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13.5" hidden="1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13.5" hidden="1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13.5" hidden="1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270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37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37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37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37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3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7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7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7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7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7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7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</row>
    <row r="92" spans="1:3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  <row r="102" spans="1:3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</row>
    <row r="103" spans="1:3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</row>
    <row r="104" spans="1:3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</row>
    <row r="105" spans="1:3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</row>
    <row r="106" spans="1:3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</row>
    <row r="107" spans="1:3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</row>
    <row r="108" spans="1:3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</row>
    <row r="109" spans="1:3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</row>
    <row r="110" spans="1:3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</row>
    <row r="111" spans="1:3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</row>
    <row r="112" spans="1:3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</row>
    <row r="113" spans="1:3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</row>
    <row r="114" spans="1:3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</row>
    <row r="115" spans="1:3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</row>
    <row r="116" spans="1:3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</row>
    <row r="117" spans="1:3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</row>
    <row r="118" spans="1:3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</row>
    <row r="119" spans="1:3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</row>
    <row r="120" spans="1:3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</row>
    <row r="121" spans="1:3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</row>
    <row r="122" spans="1:3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</row>
    <row r="123" spans="1:3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16" right="0.17" top="0.44" bottom="0.43" header="0.28000000000000003" footer="0.23"/>
  <pageSetup firstPageNumber="2647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opLeftCell="M1" zoomScaleNormal="100" workbookViewId="0">
      <selection activeCell="Q2" sqref="Q2"/>
    </sheetView>
  </sheetViews>
  <sheetFormatPr defaultColWidth="1.28515625" defaultRowHeight="12.75"/>
  <cols>
    <col min="1" max="1" width="3.42578125" style="18" customWidth="1"/>
    <col min="2" max="2" width="3.7109375" style="18" customWidth="1"/>
    <col min="3" max="3" width="5.140625" style="18" customWidth="1"/>
    <col min="4" max="4" width="3.85546875" style="18" customWidth="1"/>
    <col min="5" max="5" width="4.28515625" style="18" customWidth="1"/>
    <col min="6" max="7" width="3.85546875" style="18" customWidth="1"/>
    <col min="8" max="8" width="13.85546875" style="18" customWidth="1"/>
    <col min="9" max="9" width="17.140625" style="18" customWidth="1"/>
    <col min="10" max="10" width="9.28515625" style="18" customWidth="1"/>
    <col min="11" max="11" width="11.42578125" style="18" customWidth="1"/>
    <col min="12" max="12" width="13" style="18" customWidth="1"/>
    <col min="13" max="13" width="11.7109375" style="18" customWidth="1"/>
    <col min="14" max="14" width="12.5703125" style="18" customWidth="1"/>
    <col min="15" max="15" width="11.85546875" style="18" customWidth="1"/>
    <col min="16" max="16" width="19.140625" style="18" customWidth="1"/>
    <col min="17" max="17" width="10.7109375" style="18" customWidth="1"/>
    <col min="18" max="18" width="10.5703125" style="18" customWidth="1"/>
    <col min="19" max="19" width="9.7109375" style="18" customWidth="1"/>
    <col min="20" max="20" width="10.7109375" style="18" customWidth="1"/>
    <col min="21" max="21" width="11" style="18" customWidth="1"/>
    <col min="22" max="22" width="31.85546875" style="18" customWidth="1"/>
    <col min="23" max="23" width="25.85546875" style="18" customWidth="1"/>
    <col min="24" max="24" width="24.5703125" style="18" customWidth="1"/>
    <col min="25" max="25" width="18.28515625" style="18" customWidth="1"/>
    <col min="26" max="26" width="0" style="9" hidden="1" customWidth="1"/>
    <col min="27" max="27" width="12.5703125" style="9" hidden="1" customWidth="1"/>
    <col min="28" max="255" width="0" style="9" hidden="1" customWidth="1"/>
    <col min="256" max="16384" width="1.28515625" style="9"/>
  </cols>
  <sheetData>
    <row r="1" spans="1:27" ht="24" customHeight="1">
      <c r="A1" s="32" t="s">
        <v>38</v>
      </c>
      <c r="B1" s="34" t="s">
        <v>39</v>
      </c>
      <c r="C1" s="38" t="s">
        <v>43</v>
      </c>
      <c r="D1" s="38"/>
      <c r="E1" s="38"/>
      <c r="F1" s="34" t="s">
        <v>40</v>
      </c>
      <c r="G1" s="34" t="s">
        <v>44</v>
      </c>
      <c r="H1" s="38" t="s">
        <v>45</v>
      </c>
      <c r="I1" s="38" t="s">
        <v>45</v>
      </c>
      <c r="J1" s="38" t="s">
        <v>46</v>
      </c>
      <c r="K1" s="36" t="s">
        <v>63</v>
      </c>
      <c r="L1" s="36"/>
      <c r="M1" s="36"/>
      <c r="N1" s="36"/>
      <c r="O1" s="36"/>
      <c r="P1" s="36"/>
      <c r="Q1" s="36" t="s">
        <v>62</v>
      </c>
      <c r="R1" s="37"/>
      <c r="S1" s="37"/>
      <c r="T1" s="37"/>
      <c r="U1" s="37"/>
      <c r="V1" s="37"/>
      <c r="W1" s="36" t="s">
        <v>61</v>
      </c>
      <c r="X1" s="36"/>
      <c r="Y1" s="36"/>
    </row>
    <row r="2" spans="1:27" ht="118.5" customHeight="1" thickBot="1">
      <c r="A2" s="33"/>
      <c r="B2" s="35"/>
      <c r="C2" s="5" t="s">
        <v>41</v>
      </c>
      <c r="D2" s="39" t="s">
        <v>42</v>
      </c>
      <c r="E2" s="39"/>
      <c r="F2" s="35"/>
      <c r="G2" s="35"/>
      <c r="H2" s="39"/>
      <c r="I2" s="39"/>
      <c r="J2" s="39"/>
      <c r="K2" s="6" t="s">
        <v>47</v>
      </c>
      <c r="L2" s="7" t="s">
        <v>48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47</v>
      </c>
      <c r="R2" s="7" t="s">
        <v>53</v>
      </c>
      <c r="S2" s="7" t="s">
        <v>54</v>
      </c>
      <c r="T2" s="7" t="s">
        <v>55</v>
      </c>
      <c r="U2" s="7" t="s">
        <v>56</v>
      </c>
      <c r="V2" s="7" t="s">
        <v>57</v>
      </c>
      <c r="W2" s="7" t="s">
        <v>58</v>
      </c>
      <c r="X2" s="7" t="s">
        <v>59</v>
      </c>
      <c r="Y2" s="7" t="s">
        <v>60</v>
      </c>
    </row>
    <row r="3" spans="1:27" ht="14.25" customHeight="1" thickBot="1">
      <c r="A3" s="10" t="s">
        <v>64</v>
      </c>
      <c r="B3" s="11" t="s">
        <v>65</v>
      </c>
      <c r="C3" s="11" t="s">
        <v>1</v>
      </c>
      <c r="D3" s="11" t="s">
        <v>66</v>
      </c>
      <c r="E3" s="11" t="s">
        <v>67</v>
      </c>
      <c r="F3" s="11" t="s">
        <v>68</v>
      </c>
      <c r="G3" s="12" t="s">
        <v>69</v>
      </c>
      <c r="H3" s="12" t="s">
        <v>70</v>
      </c>
      <c r="I3" s="12" t="s">
        <v>71</v>
      </c>
      <c r="J3" s="12" t="s">
        <v>72</v>
      </c>
      <c r="K3" s="13" t="s">
        <v>2</v>
      </c>
      <c r="L3" s="13" t="s">
        <v>3</v>
      </c>
      <c r="M3" s="13" t="s">
        <v>4</v>
      </c>
      <c r="N3" s="13" t="s">
        <v>5</v>
      </c>
      <c r="O3" s="13" t="s">
        <v>6</v>
      </c>
      <c r="P3" s="13" t="s">
        <v>7</v>
      </c>
      <c r="Q3" s="13" t="s">
        <v>8</v>
      </c>
      <c r="R3" s="13" t="s">
        <v>9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15</v>
      </c>
      <c r="Y3" s="14" t="s">
        <v>16</v>
      </c>
      <c r="AA3" s="15" t="s">
        <v>33</v>
      </c>
    </row>
    <row r="4" spans="1:27" ht="168" customHeight="1">
      <c r="A4" s="25"/>
      <c r="B4" s="25"/>
      <c r="C4" s="25"/>
      <c r="D4" s="25" t="s">
        <v>34</v>
      </c>
      <c r="E4" s="25">
        <v>1</v>
      </c>
      <c r="F4" s="25"/>
      <c r="G4" s="16"/>
      <c r="H4" s="25" t="s">
        <v>17</v>
      </c>
      <c r="I4" s="25" t="s">
        <v>26</v>
      </c>
      <c r="J4" s="25" t="s">
        <v>0</v>
      </c>
      <c r="K4" s="26">
        <v>30</v>
      </c>
      <c r="L4" s="26">
        <v>0</v>
      </c>
      <c r="M4" s="26">
        <f t="shared" ref="M4:M9" si="0">+K4+L4</f>
        <v>30</v>
      </c>
      <c r="N4" s="26">
        <v>16</v>
      </c>
      <c r="O4" s="26">
        <f>+N4-M4</f>
        <v>-14</v>
      </c>
      <c r="P4" s="25" t="s">
        <v>30</v>
      </c>
      <c r="Q4" s="27">
        <v>176688.2</v>
      </c>
      <c r="R4" s="27">
        <v>36766.69</v>
      </c>
      <c r="S4" s="27">
        <f t="shared" ref="S4:S10" si="1">R4+Q4</f>
        <v>213454.89</v>
      </c>
      <c r="T4" s="27">
        <f>154127.42+36766.69</f>
        <v>190894.11000000002</v>
      </c>
      <c r="U4" s="27">
        <f>T4-S4</f>
        <v>-22560.78</v>
      </c>
      <c r="V4" s="25" t="s">
        <v>73</v>
      </c>
      <c r="W4" s="25" t="s">
        <v>22</v>
      </c>
      <c r="X4" s="25" t="s">
        <v>21</v>
      </c>
      <c r="Y4" s="25" t="s">
        <v>21</v>
      </c>
      <c r="AA4" s="17" t="s">
        <v>3</v>
      </c>
    </row>
    <row r="5" spans="1:27" ht="72" customHeight="1">
      <c r="A5" s="25"/>
      <c r="B5" s="25"/>
      <c r="C5" s="25"/>
      <c r="D5" s="25"/>
      <c r="E5" s="25"/>
      <c r="F5" s="25"/>
      <c r="G5" s="16"/>
      <c r="H5" s="25"/>
      <c r="I5" s="25" t="s">
        <v>27</v>
      </c>
      <c r="J5" s="25" t="s">
        <v>0</v>
      </c>
      <c r="K5" s="26">
        <v>40</v>
      </c>
      <c r="L5" s="26">
        <v>0</v>
      </c>
      <c r="M5" s="26">
        <f t="shared" si="0"/>
        <v>40</v>
      </c>
      <c r="N5" s="26">
        <v>20</v>
      </c>
      <c r="O5" s="26">
        <f t="shared" ref="O5:O10" si="2">+N5-M5</f>
        <v>-20</v>
      </c>
      <c r="P5" s="25" t="s">
        <v>31</v>
      </c>
      <c r="Q5" s="27"/>
      <c r="R5" s="27"/>
      <c r="S5" s="27">
        <v>0</v>
      </c>
      <c r="T5" s="27"/>
      <c r="U5" s="27">
        <f t="shared" ref="U5:U10" si="3">T5-S5</f>
        <v>0</v>
      </c>
      <c r="V5" s="25"/>
      <c r="W5" s="25"/>
      <c r="X5" s="25"/>
      <c r="Y5" s="25"/>
    </row>
    <row r="6" spans="1:27" ht="134.25" customHeight="1">
      <c r="A6" s="25"/>
      <c r="B6" s="25"/>
      <c r="C6" s="25"/>
      <c r="D6" s="25"/>
      <c r="E6" s="25"/>
      <c r="F6" s="25"/>
      <c r="G6" s="16"/>
      <c r="H6" s="25"/>
      <c r="I6" s="25" t="s">
        <v>18</v>
      </c>
      <c r="J6" s="25" t="s">
        <v>0</v>
      </c>
      <c r="K6" s="26">
        <v>5</v>
      </c>
      <c r="L6" s="26">
        <v>0</v>
      </c>
      <c r="M6" s="26">
        <f t="shared" si="0"/>
        <v>5</v>
      </c>
      <c r="N6" s="26">
        <v>5</v>
      </c>
      <c r="O6" s="26">
        <f t="shared" si="2"/>
        <v>0</v>
      </c>
      <c r="P6" s="25"/>
      <c r="Q6" s="27"/>
      <c r="R6" s="27"/>
      <c r="S6" s="27">
        <f t="shared" si="1"/>
        <v>0</v>
      </c>
      <c r="T6" s="27"/>
      <c r="U6" s="27">
        <f t="shared" si="3"/>
        <v>0</v>
      </c>
      <c r="V6" s="25"/>
      <c r="W6" s="25"/>
      <c r="X6" s="25"/>
      <c r="Y6" s="25"/>
    </row>
    <row r="7" spans="1:27" ht="25.5">
      <c r="A7" s="25"/>
      <c r="B7" s="25"/>
      <c r="C7" s="25"/>
      <c r="D7" s="25"/>
      <c r="E7" s="25"/>
      <c r="F7" s="25"/>
      <c r="G7" s="16"/>
      <c r="H7" s="25"/>
      <c r="I7" s="25" t="s">
        <v>28</v>
      </c>
      <c r="J7" s="25" t="s">
        <v>0</v>
      </c>
      <c r="K7" s="26">
        <v>80</v>
      </c>
      <c r="L7" s="26">
        <v>0</v>
      </c>
      <c r="M7" s="26">
        <f t="shared" si="0"/>
        <v>80</v>
      </c>
      <c r="N7" s="26">
        <v>80</v>
      </c>
      <c r="O7" s="26">
        <f t="shared" si="2"/>
        <v>0</v>
      </c>
      <c r="P7" s="25"/>
      <c r="Q7" s="27"/>
      <c r="R7" s="27"/>
      <c r="S7" s="27">
        <f t="shared" si="1"/>
        <v>0</v>
      </c>
      <c r="T7" s="27"/>
      <c r="U7" s="27">
        <f t="shared" si="3"/>
        <v>0</v>
      </c>
      <c r="V7" s="25"/>
      <c r="W7" s="25"/>
      <c r="X7" s="25"/>
      <c r="Y7" s="25"/>
      <c r="AA7" s="15" t="s">
        <v>35</v>
      </c>
    </row>
    <row r="8" spans="1:27" ht="76.5">
      <c r="A8" s="25"/>
      <c r="B8" s="25"/>
      <c r="C8" s="25"/>
      <c r="D8" s="25"/>
      <c r="E8" s="25"/>
      <c r="F8" s="25"/>
      <c r="G8" s="16"/>
      <c r="H8" s="25"/>
      <c r="I8" s="25" t="s">
        <v>29</v>
      </c>
      <c r="J8" s="25" t="s">
        <v>0</v>
      </c>
      <c r="K8" s="26">
        <v>25</v>
      </c>
      <c r="L8" s="26">
        <v>0</v>
      </c>
      <c r="M8" s="26">
        <f t="shared" si="0"/>
        <v>25</v>
      </c>
      <c r="N8" s="26">
        <v>9</v>
      </c>
      <c r="O8" s="26">
        <f t="shared" si="2"/>
        <v>-16</v>
      </c>
      <c r="P8" s="25" t="s">
        <v>20</v>
      </c>
      <c r="Q8" s="27"/>
      <c r="R8" s="27"/>
      <c r="S8" s="27">
        <f t="shared" si="1"/>
        <v>0</v>
      </c>
      <c r="T8" s="27"/>
      <c r="U8" s="27">
        <f t="shared" si="3"/>
        <v>0</v>
      </c>
      <c r="V8" s="25"/>
      <c r="W8" s="25"/>
      <c r="X8" s="25"/>
      <c r="Y8" s="25"/>
      <c r="AA8" s="17" t="s">
        <v>34</v>
      </c>
    </row>
    <row r="9" spans="1:27" ht="154.5" customHeight="1">
      <c r="A9" s="25"/>
      <c r="B9" s="25"/>
      <c r="C9" s="25"/>
      <c r="D9" s="25"/>
      <c r="E9" s="25"/>
      <c r="F9" s="25"/>
      <c r="G9" s="16"/>
      <c r="H9" s="25" t="s">
        <v>19</v>
      </c>
      <c r="I9" s="25" t="s">
        <v>25</v>
      </c>
      <c r="J9" s="25" t="s">
        <v>0</v>
      </c>
      <c r="K9" s="26">
        <v>15</v>
      </c>
      <c r="L9" s="26">
        <v>0</v>
      </c>
      <c r="M9" s="26">
        <f t="shared" si="0"/>
        <v>15</v>
      </c>
      <c r="N9" s="26">
        <v>0</v>
      </c>
      <c r="O9" s="26">
        <f t="shared" si="2"/>
        <v>-15</v>
      </c>
      <c r="P9" s="25" t="s">
        <v>23</v>
      </c>
      <c r="Q9" s="27"/>
      <c r="R9" s="27"/>
      <c r="S9" s="27">
        <f t="shared" si="1"/>
        <v>0</v>
      </c>
      <c r="T9" s="27"/>
      <c r="U9" s="27">
        <f t="shared" si="3"/>
        <v>0</v>
      </c>
      <c r="V9" s="25"/>
      <c r="W9" s="25"/>
      <c r="X9" s="25"/>
      <c r="Y9" s="25"/>
      <c r="AA9" s="17" t="s">
        <v>36</v>
      </c>
    </row>
    <row r="10" spans="1:27" ht="114.75">
      <c r="A10" s="25"/>
      <c r="B10" s="25"/>
      <c r="C10" s="25"/>
      <c r="D10" s="25"/>
      <c r="E10" s="25"/>
      <c r="F10" s="25"/>
      <c r="G10" s="16"/>
      <c r="H10" s="25"/>
      <c r="I10" s="25" t="s">
        <v>24</v>
      </c>
      <c r="J10" s="25" t="s">
        <v>0</v>
      </c>
      <c r="K10" s="26">
        <v>35</v>
      </c>
      <c r="L10" s="26">
        <v>0</v>
      </c>
      <c r="M10" s="26">
        <f>+K10</f>
        <v>35</v>
      </c>
      <c r="N10" s="26">
        <v>14</v>
      </c>
      <c r="O10" s="26">
        <f t="shared" si="2"/>
        <v>-21</v>
      </c>
      <c r="P10" s="25" t="s">
        <v>32</v>
      </c>
      <c r="Q10" s="27"/>
      <c r="R10" s="27"/>
      <c r="S10" s="27">
        <f t="shared" si="1"/>
        <v>0</v>
      </c>
      <c r="T10" s="27"/>
      <c r="U10" s="27">
        <f t="shared" si="3"/>
        <v>0</v>
      </c>
      <c r="V10" s="25"/>
      <c r="W10" s="25"/>
      <c r="X10" s="25"/>
      <c r="Y10" s="25"/>
      <c r="AA10" s="17" t="s">
        <v>37</v>
      </c>
    </row>
  </sheetData>
  <mergeCells count="12">
    <mergeCell ref="J1:J2"/>
    <mergeCell ref="K1:P1"/>
    <mergeCell ref="A1:A2"/>
    <mergeCell ref="B1:B2"/>
    <mergeCell ref="Q1:V1"/>
    <mergeCell ref="W1:Y1"/>
    <mergeCell ref="C1:E1"/>
    <mergeCell ref="D2:E2"/>
    <mergeCell ref="F1:F2"/>
    <mergeCell ref="G1:G2"/>
    <mergeCell ref="H1:H2"/>
    <mergeCell ref="I1:I2"/>
  </mergeCells>
  <phoneticPr fontId="4" type="noConversion"/>
  <dataValidations count="7">
    <dataValidation type="decimal" allowBlank="1" showInputMessage="1" showErrorMessage="1" sqref="R2:R3">
      <formula1>-10000000000000000</formula1>
      <formula2>99999999999999</formula2>
    </dataValidation>
    <dataValidation type="list" allowBlank="1" showInputMessage="1" showErrorMessage="1" sqref="B4:B10">
      <formula1>$AA$4:$AA$4</formula1>
    </dataValidation>
    <dataValidation type="whole" allowBlank="1" showInputMessage="1" showErrorMessage="1" sqref="C4:C10">
      <formula1>1000</formula1>
      <formula2>9999</formula2>
    </dataValidation>
    <dataValidation type="list" allowBlank="1" showInputMessage="1" showErrorMessage="1" sqref="D4:D10">
      <formula1>$AA$8:$AA$10</formula1>
    </dataValidation>
    <dataValidation type="whole" allowBlank="1" showInputMessage="1" showErrorMessage="1" sqref="E4:E10">
      <formula1>1</formula1>
      <formula2>999</formula2>
    </dataValidation>
    <dataValidation type="list" allowBlank="1" showInputMessage="1" showErrorMessage="1" sqref="G4:G10">
      <formula1>#REF!</formula1>
    </dataValidation>
    <dataValidation type="list" allowBlank="1" showInputMessage="1" showErrorMessage="1" sqref="J4:J10">
      <formula1>#REF!</formula1>
    </dataValidation>
  </dataValidations>
  <pageMargins left="0.2" right="0.16" top="0.21" bottom="0.45" header="0.22" footer="0.16"/>
  <pageSetup paperSize="9" scale="95" firstPageNumber="2648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titxosatert</vt:lpstr>
      <vt:lpstr>Report</vt:lpstr>
      <vt:lpstr>Report!Print_Area</vt:lpstr>
      <vt:lpstr>titxosatert!Print_Area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2016-04-19T11:21:23Z</cp:lastPrinted>
  <dcterms:created xsi:type="dcterms:W3CDTF">2007-06-08T11:55:52Z</dcterms:created>
  <dcterms:modified xsi:type="dcterms:W3CDTF">2016-06-23T07:19:24Z</dcterms:modified>
</cp:coreProperties>
</file>