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45" yWindow="-15" windowWidth="5190" windowHeight="5310"/>
  </bookViews>
  <sheets>
    <sheet name="Sheet1" sheetId="6" r:id="rId1"/>
    <sheet name="2015" sheetId="4" r:id="rId2"/>
  </sheets>
  <definedNames>
    <definedName name="_xlnm._FilterDatabase" localSheetId="1" hidden="1">'2015'!$A$1:$Y$36</definedName>
    <definedName name="_xlnm.Print_Area" localSheetId="1">'2015'!$A$1:$Y$36</definedName>
    <definedName name="_xlnm.Print_Area" localSheetId="0">Sheet1!$A$1:$N$19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S11" i="4" l="1"/>
  <c r="U11" i="4"/>
  <c r="M11" i="4"/>
  <c r="M35" i="4"/>
  <c r="O35" i="4"/>
  <c r="S16" i="4"/>
  <c r="U16" i="4"/>
  <c r="S14" i="4"/>
  <c r="U14" i="4"/>
  <c r="S12" i="4"/>
  <c r="U12" i="4" s="1"/>
  <c r="S4" i="4"/>
  <c r="U4" i="4" s="1"/>
  <c r="M32" i="4"/>
  <c r="O32" i="4"/>
  <c r="M31" i="4"/>
  <c r="O31" i="4"/>
  <c r="M29" i="4"/>
  <c r="O29" i="4"/>
  <c r="M27" i="4"/>
  <c r="O27" i="4"/>
  <c r="M15" i="4"/>
  <c r="O15" i="4"/>
  <c r="M9" i="4"/>
  <c r="M10" i="4"/>
  <c r="M13" i="4"/>
  <c r="M5" i="4"/>
  <c r="O5" i="4"/>
  <c r="M8" i="4"/>
  <c r="M7" i="4"/>
  <c r="M24" i="4"/>
  <c r="O24" i="4"/>
  <c r="M25" i="4"/>
  <c r="N25" i="4" s="1"/>
  <c r="O25" i="4" s="1"/>
  <c r="M23" i="4"/>
  <c r="O23" i="4"/>
  <c r="S36" i="4"/>
  <c r="U36" i="4"/>
  <c r="S35" i="4"/>
  <c r="U35" i="4"/>
  <c r="M33" i="4"/>
  <c r="O33" i="4"/>
  <c r="M36" i="4"/>
  <c r="O36" i="4"/>
  <c r="M21" i="4"/>
  <c r="O21" i="4"/>
  <c r="M19" i="4"/>
  <c r="O19" i="4"/>
  <c r="M17" i="4"/>
  <c r="O17" i="4"/>
  <c r="O13" i="4"/>
  <c r="O10" i="4"/>
  <c r="M6" i="4"/>
  <c r="S34" i="4"/>
  <c r="U34" i="4"/>
  <c r="S30" i="4"/>
  <c r="U30" i="4"/>
  <c r="S26" i="4"/>
  <c r="U26" i="4" s="1"/>
  <c r="S20" i="4"/>
  <c r="U20" i="4"/>
  <c r="S28" i="4"/>
  <c r="U28" i="4" s="1"/>
  <c r="AA5" i="4"/>
  <c r="S22" i="4"/>
  <c r="U22" i="4"/>
  <c r="S18" i="4"/>
  <c r="U18" i="4"/>
  <c r="S10" i="4"/>
  <c r="U10" i="4"/>
  <c r="S9" i="4"/>
  <c r="U9" i="4"/>
  <c r="S8" i="4"/>
  <c r="U8" i="4"/>
  <c r="S7" i="4"/>
  <c r="U7" i="4"/>
  <c r="S6" i="4"/>
  <c r="U6" i="4"/>
  <c r="S5" i="4"/>
  <c r="U5" i="4"/>
</calcChain>
</file>

<file path=xl/sharedStrings.xml><?xml version="1.0" encoding="utf-8"?>
<sst xmlns="http://schemas.openxmlformats.org/spreadsheetml/2006/main" count="178" uniqueCount="123">
  <si>
    <t>Ը</t>
  </si>
  <si>
    <t>Ծ</t>
  </si>
  <si>
    <t>Պ</t>
  </si>
  <si>
    <t>քանակական</t>
  </si>
  <si>
    <t>Ս</t>
  </si>
  <si>
    <t>Մ</t>
  </si>
  <si>
    <t>Տ</t>
  </si>
  <si>
    <t>Գ</t>
  </si>
  <si>
    <t>Կ</t>
  </si>
  <si>
    <t>Ա</t>
  </si>
  <si>
    <t>Ն</t>
  </si>
  <si>
    <t>Ֆ</t>
  </si>
  <si>
    <t>Հ</t>
  </si>
  <si>
    <t>Վ</t>
  </si>
  <si>
    <t>Ե</t>
  </si>
  <si>
    <t>Ձ</t>
  </si>
  <si>
    <t>Ի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</si>
  <si>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</si>
  <si>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</si>
  <si>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</si>
  <si>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</si>
  <si>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</si>
  <si>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</si>
  <si>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</si>
  <si>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</si>
  <si>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</si>
  <si>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</si>
  <si>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</si>
  <si>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</si>
  <si>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</si>
  <si>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</si>
  <si>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</si>
  <si>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 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</si>
  <si>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</si>
  <si>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</si>
  <si>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</si>
  <si>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</si>
  <si>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</si>
  <si>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</si>
  <si>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</si>
  <si>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</si>
  <si>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</si>
  <si>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</si>
  <si>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</si>
  <si>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</si>
  <si>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</si>
  <si>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</si>
  <si>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</si>
  <si>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</si>
  <si>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</t>
  </si>
  <si>
    <t>Ֆինանսական ցուցանիշներ (հազ. դրամ)</t>
  </si>
  <si>
    <t>Ծրագրի ընթացիկ կառավարմանն ուղղված նախատեսվող միջոցառումները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</si>
  <si>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</si>
  <si>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</si>
  <si>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</si>
  <si>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Գիտական և գիտատեխնիկական գործունեության ենթակառուցվածքի պահպանում ու զարգացում</t>
  </si>
  <si>
    <t>Ազգային արժեք ներկայացնող գիտական օբյեկտների պահպանություն</t>
  </si>
  <si>
    <t>Գիտական և գիտատեխնիկական պայմանագրային (թեմատիկ) հետազոտություններ</t>
  </si>
  <si>
    <t>Գիտական և գիտատեխնիկական նպատակային-ծրագրային հետազոտություններ</t>
  </si>
  <si>
    <t>Գիտական ամսագրերի և մենագրությունների տպագրություն</t>
  </si>
  <si>
    <t>Գրադարանային ծառայություններ</t>
  </si>
  <si>
    <t>Գիտական կադրերի պատրաստման գծով նպաստների տրամադրում</t>
  </si>
  <si>
    <t>Ասպիրանտական և դոկտորանտական կրթաթոշակներ</t>
  </si>
  <si>
    <t>Գիտաշխատողներին գիտական աստիճանների համար տրվող հավելավճարներ</t>
  </si>
  <si>
    <t>Իրավական նորմատիվ ակտերի նախագծերի մշակում (փաստաթղթերի ընդհանուր թիվը)</t>
  </si>
  <si>
    <t>Քաղաքացիների ընդունելություն (մարդ)</t>
  </si>
  <si>
    <t>Դիմումների և բողոքների ուսումնասիրում (թիվը)</t>
  </si>
  <si>
    <t>Միջազգային համագործակցություն. Համաձայնագրերի, հուշագրերի, արձանագրությունների և այլ փաստաթղթերի մշակում, ներկայացված փաստաթղթերի վերաբերյալ կարծիքների, պարզաբանումների տրամադրում (փաստաթղթերի թիվը)</t>
  </si>
  <si>
    <t>Միջգերատեսչական խորհրդատվություն և համագործակցություն Համաձայնագրերի, պայմանագրերի, արձանագրությունների և այլ փաստաթղթերի մշակում, ներկայացված փաստաթղթերի վերաբերյալ կարծիքների, պարզաբանումների տրամադրում (փաստաթղթերի թիվը)</t>
  </si>
  <si>
    <t>Ուղղակի ծառայություններ հանրությանը Այլ կազմակերպություններին խորհրդատվության տրամադրում (կազմակերպությունների քանակը)</t>
  </si>
  <si>
    <t>Ծրագրերի կառավարում/համակարգում  (ծրագիր)</t>
  </si>
  <si>
    <t>Գիտական և գիտատեխնիկական լաբորատորիաների պահպանում և զարգացում իրականացնող կազմակերպությունների թիվը</t>
  </si>
  <si>
    <t>Կազմակերպությունների թիվը</t>
  </si>
  <si>
    <t>Թեմաների թիվը</t>
  </si>
  <si>
    <t>Ամսագրերի քանակը</t>
  </si>
  <si>
    <t>Ընթերցողների թիվը</t>
  </si>
  <si>
    <t>Գրականության համալրում</t>
  </si>
  <si>
    <t>Գրատարածք</t>
  </si>
  <si>
    <t>Ասպիրանտների և դոկտորանտների թիվը</t>
  </si>
  <si>
    <t>Գիտական թեկնածուների թիվը</t>
  </si>
  <si>
    <t>Քանակական</t>
  </si>
  <si>
    <t>Գործադիր իշխանության, պետական կառավարման հանրապետական և տարածքային կառավարման մարմինների պահպանում</t>
  </si>
  <si>
    <t>«Ֆիզիկայի բնագավառում  արդիական գիտական  ներուժի ապահովում»</t>
  </si>
  <si>
    <t>Ա.Ի.Ալիխանյան անվ.ազգային գիտ.լաբորատոր.կիրականց.երիտաս.գիտն.աջակց.ծրագրեր</t>
  </si>
  <si>
    <t>Բ</t>
  </si>
  <si>
    <t>Դ</t>
  </si>
  <si>
    <t>Զ</t>
  </si>
  <si>
    <t>Է</t>
  </si>
  <si>
    <t>Թ</t>
  </si>
  <si>
    <t>Ժ</t>
  </si>
  <si>
    <t>Ֆինանսավորումը իրականացվել է ըստ կազմակերպությունների կողմից ներկայացված հայտերի</t>
  </si>
  <si>
    <t xml:space="preserve">Սինքրոտրոնային ճառագայթման աղբյուրի ստեղծում,սինքրոտրոնային ճառագայթման ստացմամբ արագացուցչային տեխնոլոգիաների զարգացում եւ կիրառություն </t>
  </si>
  <si>
    <t>Գիտական եւ գիտակրթական  հետազոտությունների եւ վերլուծությունների կատարում</t>
  </si>
  <si>
    <t>Տնտեսումը պայմանավորված է հոսանքի եւ կապի ծառայության  քիչ օգտագործմամբ</t>
  </si>
  <si>
    <t>Պետական հիմնարների աշխատակիցների սոց.փաթեթի ապահովագր.</t>
  </si>
  <si>
    <t xml:space="preserve">Ոչ ֆինանսական ցուցանիշներ     
</t>
  </si>
  <si>
    <t>Ծրագրի դասիչը</t>
  </si>
  <si>
    <t>Քաղաքականության միջոցառման դասիչը</t>
  </si>
  <si>
    <t>Պլանավորվող գործողության ժամկետը  (սկիզբ - ավարտ)</t>
  </si>
  <si>
    <t>ԱԾ</t>
  </si>
  <si>
    <t>02</t>
  </si>
  <si>
    <t>03</t>
  </si>
  <si>
    <t>04</t>
  </si>
  <si>
    <t>05</t>
  </si>
  <si>
    <t>06</t>
  </si>
  <si>
    <t>07</t>
  </si>
  <si>
    <t>08</t>
  </si>
  <si>
    <t>1162</t>
  </si>
  <si>
    <t>ԾՏ</t>
  </si>
  <si>
    <t>01</t>
  </si>
  <si>
    <t>41</t>
  </si>
  <si>
    <t>Գիտական դոկտորների թիվը</t>
  </si>
  <si>
    <t>Գրքատածք/միավոր/</t>
  </si>
  <si>
    <t xml:space="preserve">Պետական հիմարկների և կազմակերպությունների աշխատողների առողջապահական փաթեթի,հիպոթեքային վարկի,ուսման վճարի և հանգստի ապահովման գծով շախսերի փոխհատուցում </t>
  </si>
  <si>
    <t xml:space="preserve"> Օտար լեզվի և  համակարգչային հմտությունների դասընթացների համար ավելի քիչ դիմորդների մասնակցութկամբ, վճարումը իրականացվել է ներկայացված հաշիվ ֆակտուրաների հիման վրա:</t>
  </si>
  <si>
    <t>Տարբերությունը պայմանավորված է անցկացվելիք ասպիրանտուրայի ընդունելության քննությունները չհաղթահարելու հետևանքով: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</si>
  <si>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</si>
  <si>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Թեմաների քանակի փոփոխությունը պայմանավորված է մի շարք թեմաների ավարտմամբ և նոր մրցույթների անկացմամբ</t>
  </si>
  <si>
    <t>ճշտված ցուցանիշը հաշվետու ժամանակա-հատվածի համար                   (սյ 1+սյ 2)</t>
  </si>
  <si>
    <t>Հավելված N11</t>
  </si>
  <si>
    <t> Հ Ա Շ Վ Ե Տ Վ ՈՒ Թ Յ ՈՒ Ն</t>
  </si>
  <si>
    <t>Հայաստանի Հանրապետության կրթության և գիտության նախարարության գիտության պետական կոմիտե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</si>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</sst>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_-* #,##0_-;\-* #,##0_-;_-* &quot;-&quot;_-;_-@_-"/>
  </numFmts>
  <fonts count="9"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"/>
      <family val="2"/>
    </font>
    <font>
      <sz val="8"/>
      <name val="Arial Armenian"/>
      <family val="2"/>
    </font>
    <font>
      <sz val="8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3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vertical="center" wrapText="1"/>
      <protection hidden="1"/>
    </xf>
    <xf numFmtId="0" fontId="5" fillId="0" borderId="1" xfId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  <protection hidden="1"/>
    </xf>
    <xf numFmtId="0" fontId="5" fillId="2" borderId="0" xfId="1" applyFont="1" applyFill="1" applyBorder="1" applyAlignment="1" applyProtection="1">
      <alignment vertical="center" wrapText="1"/>
      <protection hidden="1"/>
    </xf>
    <xf numFmtId="2" fontId="5" fillId="2" borderId="0" xfId="1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>
      <alignment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vertical="center" wrapText="1"/>
      <protection locked="0"/>
    </xf>
    <xf numFmtId="0" fontId="5" fillId="2" borderId="0" xfId="1" applyFont="1" applyFill="1" applyBorder="1" applyAlignment="1" applyProtection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49" fontId="5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192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92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1" applyNumberFormat="1" applyFont="1" applyFill="1" applyBorder="1" applyAlignment="1">
      <alignment horizontal="center" vertical="center" textRotation="90"/>
    </xf>
    <xf numFmtId="1" fontId="5" fillId="3" borderId="2" xfId="1" applyNumberFormat="1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_Hashvetvutjunner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28" sqref="F28"/>
    </sheetView>
  </sheetViews>
  <sheetFormatPr defaultRowHeight="13.5"/>
  <cols>
    <col min="1" max="1" width="5.140625" style="49" customWidth="1"/>
    <col min="2" max="5" width="9.140625" style="49"/>
    <col min="6" max="6" width="11" style="49" customWidth="1"/>
    <col min="7" max="7" width="9.140625" style="49"/>
    <col min="8" max="8" width="10.7109375" style="49" customWidth="1"/>
    <col min="9" max="11" width="9.140625" style="49"/>
    <col min="12" max="12" width="34.5703125" style="49" customWidth="1"/>
    <col min="13" max="13" width="13.85546875" style="49" customWidth="1"/>
    <col min="14" max="16384" width="9.140625" style="49"/>
  </cols>
  <sheetData>
    <row r="1" spans="1:14" ht="20.25" customHeight="1">
      <c r="M1" s="50" t="s">
        <v>119</v>
      </c>
    </row>
    <row r="2" spans="1:14" ht="20.25" customHeight="1">
      <c r="M2" s="50"/>
    </row>
    <row r="3" spans="1:14" ht="20.25" customHeight="1">
      <c r="M3" s="50"/>
    </row>
    <row r="5" spans="1:14" ht="17.25">
      <c r="A5" s="52"/>
      <c r="C5" s="13"/>
      <c r="D5" s="13"/>
      <c r="L5" s="43"/>
    </row>
    <row r="6" spans="1:14">
      <c r="A6" s="52"/>
      <c r="C6" s="13"/>
      <c r="D6" s="13"/>
    </row>
    <row r="7" spans="1:14" ht="17.25">
      <c r="A7" s="51" t="s">
        <v>120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ht="47.25" customHeight="1">
      <c r="A8" s="53" t="s">
        <v>116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45"/>
    </row>
    <row r="9" spans="1:14" ht="39.75" customHeight="1">
      <c r="A9" s="54" t="s">
        <v>121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4" ht="17.25">
      <c r="A10" s="51" t="s">
        <v>122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4" ht="17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4" ht="15.7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74" right="0.3" top="0.71" bottom="0.36" header="0.25" footer="0.16"/>
  <pageSetup paperSize="9" scale="88" firstPageNumber="2618" orientation="landscape" useFirstPageNumber="1" verticalDpi="0" r:id="rId1"/>
  <headerFooter alignWithMargins="0">
    <oddFooter>&amp;L&amp;"GHEA Grapalat,Regular"&amp;8Հայաստանի Հանրապետության ֆինանսների նախարարություն&amp;R&amp;"GHEA Grapalat,Regular"&amp;8&amp;F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6"/>
  <sheetViews>
    <sheetView topLeftCell="J1" zoomScaleNormal="100" zoomScaleSheetLayoutView="100" workbookViewId="0">
      <selection activeCell="Q4" sqref="Q4:U36"/>
    </sheetView>
  </sheetViews>
  <sheetFormatPr defaultColWidth="0" defaultRowHeight="12.75"/>
  <cols>
    <col min="1" max="1" width="5.7109375" style="39" customWidth="1"/>
    <col min="2" max="2" width="2.85546875" style="40" customWidth="1"/>
    <col min="3" max="3" width="4.42578125" style="40" customWidth="1"/>
    <col min="4" max="4" width="4.85546875" style="40" customWidth="1"/>
    <col min="5" max="5" width="3.42578125" style="40" customWidth="1"/>
    <col min="6" max="6" width="4" style="41" customWidth="1"/>
    <col min="7" max="7" width="3.140625" style="40" customWidth="1"/>
    <col min="8" max="8" width="20.7109375" style="32" customWidth="1"/>
    <col min="9" max="9" width="26.7109375" style="32" customWidth="1"/>
    <col min="10" max="10" width="10.5703125" style="32" customWidth="1"/>
    <col min="11" max="12" width="12.7109375" style="32" customWidth="1"/>
    <col min="13" max="13" width="12" style="32" customWidth="1"/>
    <col min="14" max="14" width="13.42578125" style="32" customWidth="1"/>
    <col min="15" max="15" width="11.5703125" style="32" customWidth="1"/>
    <col min="16" max="16" width="20.28515625" style="32" customWidth="1"/>
    <col min="17" max="17" width="10.7109375" style="32" customWidth="1"/>
    <col min="18" max="18" width="11.42578125" style="32" customWidth="1"/>
    <col min="19" max="19" width="12.7109375" style="33" customWidth="1"/>
    <col min="20" max="20" width="10.28515625" style="32" customWidth="1"/>
    <col min="21" max="21" width="11" style="33" customWidth="1"/>
    <col min="22" max="22" width="18.7109375" style="32" customWidth="1"/>
    <col min="23" max="23" width="29.140625" style="32" customWidth="1"/>
    <col min="24" max="24" width="21" style="32" customWidth="1"/>
    <col min="25" max="25" width="20.28515625" style="32" customWidth="1"/>
    <col min="26" max="26" width="15.42578125" style="20" customWidth="1"/>
    <col min="27" max="39" width="0" style="20" hidden="1"/>
    <col min="40" max="40" width="58.7109375" style="20" customWidth="1"/>
    <col min="41" max="16384" width="0" style="20" hidden="1"/>
  </cols>
  <sheetData>
    <row r="1" spans="1:40" s="15" customFormat="1" ht="23.25" customHeight="1">
      <c r="A1" s="73" t="s">
        <v>33</v>
      </c>
      <c r="B1" s="61" t="s">
        <v>34</v>
      </c>
      <c r="C1" s="60" t="s">
        <v>35</v>
      </c>
      <c r="D1" s="60"/>
      <c r="E1" s="60"/>
      <c r="F1" s="61" t="s">
        <v>36</v>
      </c>
      <c r="G1" s="61" t="s">
        <v>37</v>
      </c>
      <c r="H1" s="65" t="s">
        <v>38</v>
      </c>
      <c r="I1" s="65" t="s">
        <v>39</v>
      </c>
      <c r="J1" s="65" t="s">
        <v>40</v>
      </c>
      <c r="K1" s="58" t="s">
        <v>95</v>
      </c>
      <c r="L1" s="59"/>
      <c r="M1" s="59"/>
      <c r="N1" s="59"/>
      <c r="O1" s="59"/>
      <c r="P1" s="59"/>
      <c r="Q1" s="63" t="s">
        <v>50</v>
      </c>
      <c r="R1" s="64"/>
      <c r="S1" s="64"/>
      <c r="T1" s="64"/>
      <c r="U1" s="64"/>
      <c r="V1" s="64"/>
      <c r="W1" s="55" t="s">
        <v>51</v>
      </c>
      <c r="X1" s="56"/>
      <c r="Y1" s="57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1:40" s="16" customFormat="1" ht="94.5" customHeight="1">
      <c r="A2" s="74"/>
      <c r="B2" s="62"/>
      <c r="C2" s="34" t="s">
        <v>96</v>
      </c>
      <c r="D2" s="60" t="s">
        <v>97</v>
      </c>
      <c r="E2" s="60"/>
      <c r="F2" s="62"/>
      <c r="G2" s="62"/>
      <c r="H2" s="66"/>
      <c r="I2" s="66"/>
      <c r="J2" s="66"/>
      <c r="K2" s="1" t="s">
        <v>41</v>
      </c>
      <c r="L2" s="2" t="s">
        <v>42</v>
      </c>
      <c r="M2" s="2" t="s">
        <v>118</v>
      </c>
      <c r="N2" s="2" t="s">
        <v>43</v>
      </c>
      <c r="O2" s="2" t="s">
        <v>44</v>
      </c>
      <c r="P2" s="2" t="s">
        <v>45</v>
      </c>
      <c r="Q2" s="2" t="s">
        <v>46</v>
      </c>
      <c r="R2" s="2" t="s">
        <v>42</v>
      </c>
      <c r="S2" s="2" t="s">
        <v>47</v>
      </c>
      <c r="T2" s="2" t="s">
        <v>48</v>
      </c>
      <c r="U2" s="2" t="s">
        <v>49</v>
      </c>
      <c r="V2" s="2" t="s">
        <v>52</v>
      </c>
      <c r="W2" s="2" t="s">
        <v>53</v>
      </c>
      <c r="X2" s="2" t="s">
        <v>54</v>
      </c>
      <c r="Y2" s="2" t="s">
        <v>98</v>
      </c>
    </row>
    <row r="3" spans="1:40" s="16" customFormat="1">
      <c r="A3" s="36" t="s">
        <v>9</v>
      </c>
      <c r="B3" s="34" t="s">
        <v>84</v>
      </c>
      <c r="C3" s="34" t="s">
        <v>7</v>
      </c>
      <c r="D3" s="34" t="s">
        <v>85</v>
      </c>
      <c r="E3" s="34" t="s">
        <v>14</v>
      </c>
      <c r="F3" s="34" t="s">
        <v>86</v>
      </c>
      <c r="G3" s="35" t="s">
        <v>87</v>
      </c>
      <c r="H3" s="35" t="s">
        <v>0</v>
      </c>
      <c r="I3" s="35" t="s">
        <v>88</v>
      </c>
      <c r="J3" s="35" t="s">
        <v>89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  <c r="U3" s="3" t="s">
        <v>27</v>
      </c>
      <c r="V3" s="3" t="s">
        <v>28</v>
      </c>
      <c r="W3" s="3" t="s">
        <v>29</v>
      </c>
      <c r="X3" s="3" t="s">
        <v>30</v>
      </c>
      <c r="Y3" s="3" t="s">
        <v>31</v>
      </c>
    </row>
    <row r="4" spans="1:40" ht="76.5">
      <c r="A4" s="38">
        <v>105015</v>
      </c>
      <c r="B4" s="6">
        <v>1</v>
      </c>
      <c r="C4" s="6">
        <v>1001</v>
      </c>
      <c r="D4" s="6" t="s">
        <v>99</v>
      </c>
      <c r="E4" s="6">
        <v>21</v>
      </c>
      <c r="F4" s="6"/>
      <c r="G4" s="6"/>
      <c r="H4" s="18" t="s">
        <v>81</v>
      </c>
      <c r="I4" s="19"/>
      <c r="J4" s="17"/>
      <c r="K4" s="17"/>
      <c r="L4" s="17"/>
      <c r="M4" s="17" t="s">
        <v>32</v>
      </c>
      <c r="N4" s="17"/>
      <c r="O4" s="17"/>
      <c r="P4" s="17"/>
      <c r="Q4" s="42">
        <v>161444.70000000001</v>
      </c>
      <c r="R4" s="42"/>
      <c r="S4" s="46">
        <f>Q4+R4</f>
        <v>161444.70000000001</v>
      </c>
      <c r="T4" s="42">
        <v>161209.89000000001</v>
      </c>
      <c r="U4" s="46">
        <f t="shared" ref="U4:U36" si="0">T4-S4</f>
        <v>-234.80999999999767</v>
      </c>
      <c r="V4" s="4" t="s">
        <v>93</v>
      </c>
      <c r="W4" s="17"/>
      <c r="X4" s="17"/>
      <c r="Y4" s="17"/>
    </row>
    <row r="5" spans="1:40" ht="38.25">
      <c r="A5" s="9"/>
      <c r="B5" s="6"/>
      <c r="C5" s="6"/>
      <c r="D5" s="6"/>
      <c r="E5" s="6"/>
      <c r="F5" s="6" t="s">
        <v>17</v>
      </c>
      <c r="G5" s="6"/>
      <c r="H5" s="17"/>
      <c r="I5" s="4" t="s">
        <v>64</v>
      </c>
      <c r="J5" s="4" t="s">
        <v>80</v>
      </c>
      <c r="K5" s="5">
        <v>8</v>
      </c>
      <c r="L5" s="6"/>
      <c r="M5" s="5">
        <f t="shared" ref="M5:M10" si="1">K5+L5</f>
        <v>8</v>
      </c>
      <c r="N5" s="5">
        <v>8</v>
      </c>
      <c r="O5" s="7">
        <f>N5-M5</f>
        <v>0</v>
      </c>
      <c r="P5" s="17"/>
      <c r="Q5" s="47"/>
      <c r="R5" s="47"/>
      <c r="S5" s="48">
        <f t="shared" ref="S5:S22" si="2">R5+Q5</f>
        <v>0</v>
      </c>
      <c r="T5" s="47"/>
      <c r="U5" s="48">
        <f t="shared" si="0"/>
        <v>0</v>
      </c>
      <c r="V5" s="17"/>
      <c r="W5" s="17"/>
      <c r="X5" s="17"/>
      <c r="Y5" s="17"/>
      <c r="Z5" s="21"/>
      <c r="AA5" s="20" t="str">
        <f>SUBSTITUTE(F5,",","")</f>
        <v>1</v>
      </c>
      <c r="AI5" s="20">
        <v>1</v>
      </c>
      <c r="AJ5" s="22" t="s">
        <v>0</v>
      </c>
      <c r="AK5" s="22" t="s">
        <v>1</v>
      </c>
      <c r="AL5" s="22" t="s">
        <v>1</v>
      </c>
      <c r="AM5" s="22" t="s">
        <v>2</v>
      </c>
      <c r="AN5" s="22"/>
    </row>
    <row r="6" spans="1:40" ht="25.5">
      <c r="A6" s="9"/>
      <c r="B6" s="6"/>
      <c r="C6" s="6"/>
      <c r="D6" s="6"/>
      <c r="E6" s="6"/>
      <c r="F6" s="6" t="s">
        <v>18</v>
      </c>
      <c r="G6" s="6"/>
      <c r="H6" s="17"/>
      <c r="I6" s="4" t="s">
        <v>65</v>
      </c>
      <c r="J6" s="4" t="s">
        <v>80</v>
      </c>
      <c r="K6" s="5">
        <v>150</v>
      </c>
      <c r="L6" s="6"/>
      <c r="M6" s="5">
        <f t="shared" si="1"/>
        <v>150</v>
      </c>
      <c r="N6" s="5">
        <v>150</v>
      </c>
      <c r="O6" s="6">
        <v>0</v>
      </c>
      <c r="P6" s="17"/>
      <c r="Q6" s="47"/>
      <c r="R6" s="47"/>
      <c r="S6" s="48">
        <f t="shared" si="2"/>
        <v>0</v>
      </c>
      <c r="T6" s="47"/>
      <c r="U6" s="48">
        <f t="shared" si="0"/>
        <v>0</v>
      </c>
      <c r="V6" s="17"/>
      <c r="W6" s="17"/>
      <c r="X6" s="17"/>
      <c r="Y6" s="17"/>
      <c r="AI6" s="20">
        <v>2</v>
      </c>
      <c r="AJ6" s="22" t="s">
        <v>4</v>
      </c>
      <c r="AK6" s="22" t="s">
        <v>5</v>
      </c>
      <c r="AL6" s="22" t="s">
        <v>6</v>
      </c>
      <c r="AM6" s="22" t="s">
        <v>7</v>
      </c>
      <c r="AN6" s="22"/>
    </row>
    <row r="7" spans="1:40" ht="30" customHeight="1">
      <c r="A7" s="9"/>
      <c r="B7" s="6"/>
      <c r="C7" s="6"/>
      <c r="D7" s="6"/>
      <c r="E7" s="6"/>
      <c r="F7" s="6" t="s">
        <v>18</v>
      </c>
      <c r="G7" s="6"/>
      <c r="H7" s="17"/>
      <c r="I7" s="4" t="s">
        <v>66</v>
      </c>
      <c r="J7" s="4" t="s">
        <v>80</v>
      </c>
      <c r="K7" s="5">
        <v>120</v>
      </c>
      <c r="L7" s="6"/>
      <c r="M7" s="5">
        <f t="shared" si="1"/>
        <v>120</v>
      </c>
      <c r="N7" s="5">
        <v>120</v>
      </c>
      <c r="O7" s="6">
        <v>0</v>
      </c>
      <c r="P7" s="17"/>
      <c r="Q7" s="47"/>
      <c r="R7" s="47"/>
      <c r="S7" s="48">
        <f t="shared" si="2"/>
        <v>0</v>
      </c>
      <c r="T7" s="47"/>
      <c r="U7" s="48">
        <f t="shared" si="0"/>
        <v>0</v>
      </c>
      <c r="V7" s="17"/>
      <c r="W7" s="17"/>
      <c r="X7" s="17"/>
      <c r="Y7" s="17"/>
      <c r="AJ7" s="22" t="s">
        <v>8</v>
      </c>
      <c r="AK7" s="22" t="s">
        <v>9</v>
      </c>
      <c r="AL7" s="22" t="s">
        <v>10</v>
      </c>
      <c r="AM7" s="22" t="s">
        <v>6</v>
      </c>
      <c r="AN7" s="22"/>
    </row>
    <row r="8" spans="1:40" ht="114.75">
      <c r="A8" s="9"/>
      <c r="B8" s="6"/>
      <c r="C8" s="6"/>
      <c r="D8" s="6"/>
      <c r="E8" s="6"/>
      <c r="F8" s="6">
        <v>4</v>
      </c>
      <c r="G8" s="6"/>
      <c r="H8" s="17"/>
      <c r="I8" s="4" t="s">
        <v>67</v>
      </c>
      <c r="J8" s="4" t="s">
        <v>80</v>
      </c>
      <c r="K8" s="5">
        <v>8</v>
      </c>
      <c r="L8" s="6"/>
      <c r="M8" s="5">
        <f t="shared" si="1"/>
        <v>8</v>
      </c>
      <c r="N8" s="5">
        <v>8</v>
      </c>
      <c r="O8" s="6">
        <v>0</v>
      </c>
      <c r="P8" s="17"/>
      <c r="Q8" s="47"/>
      <c r="R8" s="47"/>
      <c r="S8" s="48">
        <f t="shared" si="2"/>
        <v>0</v>
      </c>
      <c r="T8" s="47"/>
      <c r="U8" s="48">
        <f t="shared" si="0"/>
        <v>0</v>
      </c>
      <c r="V8" s="17"/>
      <c r="W8" s="17"/>
      <c r="X8" s="17"/>
      <c r="Y8" s="17"/>
      <c r="AJ8" s="22" t="s">
        <v>11</v>
      </c>
      <c r="AK8" s="22" t="s">
        <v>11</v>
      </c>
      <c r="AL8" s="22" t="s">
        <v>12</v>
      </c>
      <c r="AM8" s="22"/>
      <c r="AN8" s="22"/>
    </row>
    <row r="9" spans="1:40" ht="145.5" customHeight="1">
      <c r="A9" s="9"/>
      <c r="B9" s="6"/>
      <c r="C9" s="6"/>
      <c r="D9" s="6"/>
      <c r="E9" s="6"/>
      <c r="F9" s="6" t="s">
        <v>21</v>
      </c>
      <c r="G9" s="6"/>
      <c r="H9" s="17"/>
      <c r="I9" s="4" t="s">
        <v>68</v>
      </c>
      <c r="J9" s="4" t="s">
        <v>80</v>
      </c>
      <c r="K9" s="5">
        <v>20</v>
      </c>
      <c r="L9" s="6"/>
      <c r="M9" s="5">
        <f t="shared" si="1"/>
        <v>20</v>
      </c>
      <c r="N9" s="5">
        <v>20</v>
      </c>
      <c r="O9" s="6">
        <v>0</v>
      </c>
      <c r="P9" s="17"/>
      <c r="Q9" s="47"/>
      <c r="R9" s="47"/>
      <c r="S9" s="48">
        <f t="shared" si="2"/>
        <v>0</v>
      </c>
      <c r="T9" s="47"/>
      <c r="U9" s="48">
        <f t="shared" si="0"/>
        <v>0</v>
      </c>
      <c r="V9" s="17"/>
      <c r="W9" s="17"/>
      <c r="X9" s="17"/>
      <c r="Y9" s="17"/>
      <c r="AJ9" s="22"/>
      <c r="AK9" s="22" t="s">
        <v>8</v>
      </c>
      <c r="AL9" s="22" t="s">
        <v>13</v>
      </c>
      <c r="AM9" s="22"/>
      <c r="AN9" s="22"/>
    </row>
    <row r="10" spans="1:40" ht="67.5" customHeight="1">
      <c r="A10" s="9"/>
      <c r="B10" s="6"/>
      <c r="C10" s="6"/>
      <c r="D10" s="6"/>
      <c r="E10" s="6"/>
      <c r="F10" s="6" t="s">
        <v>22</v>
      </c>
      <c r="G10" s="6"/>
      <c r="H10" s="17"/>
      <c r="I10" s="4" t="s">
        <v>69</v>
      </c>
      <c r="J10" s="4" t="s">
        <v>80</v>
      </c>
      <c r="K10" s="5">
        <v>150</v>
      </c>
      <c r="L10" s="6"/>
      <c r="M10" s="5">
        <f t="shared" si="1"/>
        <v>150</v>
      </c>
      <c r="N10" s="5">
        <v>150</v>
      </c>
      <c r="O10" s="7">
        <f>M10-N10</f>
        <v>0</v>
      </c>
      <c r="P10" s="17"/>
      <c r="Q10" s="47"/>
      <c r="R10" s="47"/>
      <c r="S10" s="48">
        <f t="shared" si="2"/>
        <v>0</v>
      </c>
      <c r="T10" s="47"/>
      <c r="U10" s="48">
        <f t="shared" si="0"/>
        <v>0</v>
      </c>
      <c r="V10" s="17"/>
      <c r="W10" s="17"/>
      <c r="X10" s="17"/>
      <c r="Y10" s="17"/>
      <c r="AJ10" s="22"/>
      <c r="AK10" s="22" t="s">
        <v>14</v>
      </c>
      <c r="AL10" s="22" t="s">
        <v>9</v>
      </c>
      <c r="AM10" s="22"/>
      <c r="AN10" s="22"/>
    </row>
    <row r="11" spans="1:40" ht="40.5" customHeight="1">
      <c r="A11" s="9"/>
      <c r="B11" s="6"/>
      <c r="C11" s="6"/>
      <c r="D11" s="6"/>
      <c r="E11" s="6"/>
      <c r="F11" s="6" t="s">
        <v>23</v>
      </c>
      <c r="G11" s="6"/>
      <c r="H11" s="17"/>
      <c r="I11" s="17" t="s">
        <v>70</v>
      </c>
      <c r="J11" s="4" t="s">
        <v>80</v>
      </c>
      <c r="K11" s="5">
        <v>9</v>
      </c>
      <c r="L11" s="6"/>
      <c r="M11" s="5">
        <f>K11+L11</f>
        <v>9</v>
      </c>
      <c r="N11" s="5">
        <v>9</v>
      </c>
      <c r="O11" s="6">
        <v>0</v>
      </c>
      <c r="P11" s="17"/>
      <c r="Q11" s="47"/>
      <c r="R11" s="47"/>
      <c r="S11" s="48">
        <f>R11+Q11</f>
        <v>0</v>
      </c>
      <c r="T11" s="47"/>
      <c r="U11" s="48">
        <f>T11-S11</f>
        <v>0</v>
      </c>
      <c r="V11" s="17"/>
      <c r="W11" s="17"/>
      <c r="X11" s="17"/>
      <c r="Y11" s="17"/>
      <c r="AJ11" s="22"/>
      <c r="AK11" s="22" t="s">
        <v>2</v>
      </c>
      <c r="AL11" s="22" t="s">
        <v>15</v>
      </c>
      <c r="AM11" s="22"/>
      <c r="AN11" s="22"/>
    </row>
    <row r="12" spans="1:40" ht="66" customHeight="1">
      <c r="A12" s="9">
        <v>105015</v>
      </c>
      <c r="B12" s="6">
        <v>1</v>
      </c>
      <c r="C12" s="6">
        <v>1162</v>
      </c>
      <c r="D12" s="6" t="s">
        <v>99</v>
      </c>
      <c r="E12" s="23" t="s">
        <v>100</v>
      </c>
      <c r="F12" s="23"/>
      <c r="G12" s="23"/>
      <c r="H12" s="4" t="s">
        <v>55</v>
      </c>
      <c r="I12" s="24"/>
      <c r="J12" s="4"/>
      <c r="K12" s="6"/>
      <c r="L12" s="6"/>
      <c r="M12" s="5"/>
      <c r="N12" s="6"/>
      <c r="O12" s="6"/>
      <c r="P12" s="17"/>
      <c r="Q12" s="42">
        <v>7593009.9000000004</v>
      </c>
      <c r="R12" s="42">
        <v>-6080</v>
      </c>
      <c r="S12" s="46">
        <f>Q12+R12</f>
        <v>7586929.9000000004</v>
      </c>
      <c r="T12" s="42">
        <v>7557852.0599999996</v>
      </c>
      <c r="U12" s="46">
        <f t="shared" si="0"/>
        <v>-29077.840000000782</v>
      </c>
      <c r="V12" s="17" t="s">
        <v>90</v>
      </c>
      <c r="W12" s="17"/>
      <c r="X12" s="17"/>
      <c r="Y12" s="17"/>
      <c r="AJ12" s="25"/>
      <c r="AK12" s="25"/>
      <c r="AL12" s="22" t="s">
        <v>16</v>
      </c>
      <c r="AM12" s="25"/>
      <c r="AN12" s="22"/>
    </row>
    <row r="13" spans="1:40" ht="56.25" customHeight="1">
      <c r="A13" s="9"/>
      <c r="B13" s="6"/>
      <c r="C13" s="6"/>
      <c r="D13" s="6"/>
      <c r="E13" s="6"/>
      <c r="F13" s="6">
        <v>1</v>
      </c>
      <c r="G13" s="6"/>
      <c r="H13" s="17"/>
      <c r="I13" s="17" t="s">
        <v>71</v>
      </c>
      <c r="J13" s="4" t="s">
        <v>3</v>
      </c>
      <c r="K13" s="12">
        <v>67</v>
      </c>
      <c r="L13" s="6"/>
      <c r="M13" s="5">
        <f>K13+L13</f>
        <v>67</v>
      </c>
      <c r="N13" s="6">
        <v>67</v>
      </c>
      <c r="O13" s="6">
        <f>N13-M13</f>
        <v>0</v>
      </c>
      <c r="P13" s="17"/>
      <c r="Q13" s="42"/>
      <c r="R13" s="42"/>
      <c r="S13" s="46"/>
      <c r="T13" s="42"/>
      <c r="U13" s="46"/>
      <c r="V13" s="4"/>
      <c r="W13" s="17"/>
      <c r="X13" s="17"/>
      <c r="Y13" s="17"/>
      <c r="AJ13" s="25"/>
      <c r="AK13" s="25"/>
      <c r="AL13" s="25"/>
      <c r="AM13" s="25"/>
      <c r="AN13" s="22"/>
    </row>
    <row r="14" spans="1:40" ht="70.5" customHeight="1">
      <c r="A14" s="9">
        <v>105015</v>
      </c>
      <c r="B14" s="6">
        <v>1</v>
      </c>
      <c r="C14" s="6">
        <v>1162</v>
      </c>
      <c r="D14" s="6" t="s">
        <v>99</v>
      </c>
      <c r="E14" s="23" t="s">
        <v>101</v>
      </c>
      <c r="F14" s="6"/>
      <c r="G14" s="6"/>
      <c r="H14" s="4" t="s">
        <v>56</v>
      </c>
      <c r="I14" s="24"/>
      <c r="J14" s="4"/>
      <c r="K14" s="6"/>
      <c r="L14" s="6"/>
      <c r="M14" s="6"/>
      <c r="N14" s="6"/>
      <c r="O14" s="6"/>
      <c r="P14" s="17"/>
      <c r="Q14" s="42">
        <v>865678.7</v>
      </c>
      <c r="R14" s="42"/>
      <c r="S14" s="46">
        <f>Q14+R14</f>
        <v>865678.7</v>
      </c>
      <c r="T14" s="42">
        <v>865542.2</v>
      </c>
      <c r="U14" s="46">
        <f t="shared" si="0"/>
        <v>-136.5</v>
      </c>
      <c r="V14" s="17" t="s">
        <v>90</v>
      </c>
      <c r="W14" s="17"/>
      <c r="X14" s="17"/>
      <c r="Y14" s="17"/>
      <c r="AJ14" s="25"/>
      <c r="AK14" s="25"/>
      <c r="AL14" s="25"/>
      <c r="AM14" s="25"/>
      <c r="AN14" s="22"/>
    </row>
    <row r="15" spans="1:40" ht="24" customHeight="1">
      <c r="A15" s="9"/>
      <c r="B15" s="6"/>
      <c r="C15" s="6"/>
      <c r="D15" s="6"/>
      <c r="E15" s="6"/>
      <c r="F15" s="6">
        <v>1</v>
      </c>
      <c r="G15" s="6"/>
      <c r="H15" s="17"/>
      <c r="I15" s="4" t="s">
        <v>72</v>
      </c>
      <c r="J15" s="4" t="s">
        <v>3</v>
      </c>
      <c r="K15" s="12">
        <v>5</v>
      </c>
      <c r="L15" s="6"/>
      <c r="M15" s="6">
        <f>K15+L15</f>
        <v>5</v>
      </c>
      <c r="N15" s="6">
        <v>5</v>
      </c>
      <c r="O15" s="6">
        <f>N15-M15</f>
        <v>0</v>
      </c>
      <c r="P15" s="17"/>
      <c r="Q15" s="42"/>
      <c r="R15" s="42"/>
      <c r="S15" s="46"/>
      <c r="T15" s="42"/>
      <c r="U15" s="46"/>
      <c r="V15" s="17"/>
      <c r="W15" s="17"/>
      <c r="X15" s="17"/>
      <c r="Y15" s="17"/>
      <c r="AJ15" s="25"/>
      <c r="AK15" s="25"/>
      <c r="AL15" s="25"/>
      <c r="AM15" s="25"/>
      <c r="AN15" s="22"/>
    </row>
    <row r="16" spans="1:40" ht="89.25">
      <c r="A16" s="9">
        <v>105015</v>
      </c>
      <c r="B16" s="6">
        <v>1</v>
      </c>
      <c r="C16" s="6">
        <v>1162</v>
      </c>
      <c r="D16" s="6" t="s">
        <v>99</v>
      </c>
      <c r="E16" s="23" t="s">
        <v>102</v>
      </c>
      <c r="F16" s="6"/>
      <c r="G16" s="6"/>
      <c r="H16" s="4" t="s">
        <v>57</v>
      </c>
      <c r="I16" s="24"/>
      <c r="J16" s="4"/>
      <c r="K16" s="6"/>
      <c r="L16" s="6"/>
      <c r="M16" s="6"/>
      <c r="N16" s="6"/>
      <c r="O16" s="6"/>
      <c r="P16" s="17"/>
      <c r="Q16" s="42">
        <v>1333010.6000000001</v>
      </c>
      <c r="R16" s="42">
        <v>-49720</v>
      </c>
      <c r="S16" s="46">
        <f>Q16+R16</f>
        <v>1283290.6000000001</v>
      </c>
      <c r="T16" s="42">
        <v>1218251.1299999999</v>
      </c>
      <c r="U16" s="46">
        <f t="shared" si="0"/>
        <v>-65039.470000000205</v>
      </c>
      <c r="V16" s="4" t="s">
        <v>117</v>
      </c>
      <c r="W16" s="17"/>
      <c r="X16" s="17"/>
      <c r="Y16" s="17"/>
      <c r="AJ16" s="25"/>
      <c r="AK16" s="25"/>
      <c r="AL16" s="25"/>
      <c r="AM16" s="25"/>
      <c r="AN16" s="25"/>
    </row>
    <row r="17" spans="1:25" ht="21.75" customHeight="1">
      <c r="A17" s="9"/>
      <c r="B17" s="6"/>
      <c r="C17" s="6"/>
      <c r="D17" s="6"/>
      <c r="E17" s="6"/>
      <c r="F17" s="6">
        <v>1</v>
      </c>
      <c r="G17" s="6"/>
      <c r="H17" s="17"/>
      <c r="I17" s="17" t="s">
        <v>72</v>
      </c>
      <c r="J17" s="4" t="s">
        <v>3</v>
      </c>
      <c r="K17" s="6">
        <v>300</v>
      </c>
      <c r="L17" s="6"/>
      <c r="M17" s="6">
        <f>K17+L17</f>
        <v>300</v>
      </c>
      <c r="N17" s="6">
        <v>170</v>
      </c>
      <c r="O17" s="6">
        <f>N17-M17</f>
        <v>-130</v>
      </c>
      <c r="P17" s="17"/>
      <c r="Q17" s="42"/>
      <c r="R17" s="42"/>
      <c r="S17" s="46"/>
      <c r="T17" s="42"/>
      <c r="U17" s="46"/>
      <c r="V17" s="4"/>
      <c r="W17" s="17"/>
      <c r="X17" s="17"/>
      <c r="Y17" s="17"/>
    </row>
    <row r="18" spans="1:25" ht="51">
      <c r="A18" s="9">
        <v>105015</v>
      </c>
      <c r="B18" s="6">
        <v>1</v>
      </c>
      <c r="C18" s="6">
        <v>1162</v>
      </c>
      <c r="D18" s="6" t="s">
        <v>99</v>
      </c>
      <c r="E18" s="23" t="s">
        <v>103</v>
      </c>
      <c r="F18" s="6"/>
      <c r="G18" s="6"/>
      <c r="H18" s="4" t="s">
        <v>58</v>
      </c>
      <c r="I18" s="24"/>
      <c r="J18" s="4"/>
      <c r="K18" s="6"/>
      <c r="L18" s="6"/>
      <c r="M18" s="6"/>
      <c r="N18" s="6"/>
      <c r="O18" s="6"/>
      <c r="P18" s="17"/>
      <c r="Q18" s="42">
        <v>223786</v>
      </c>
      <c r="R18" s="42"/>
      <c r="S18" s="46">
        <f t="shared" si="2"/>
        <v>223786</v>
      </c>
      <c r="T18" s="42">
        <v>223786</v>
      </c>
      <c r="U18" s="46">
        <f t="shared" si="0"/>
        <v>0</v>
      </c>
      <c r="V18" s="17"/>
      <c r="W18" s="17"/>
      <c r="X18" s="17"/>
      <c r="Y18" s="17"/>
    </row>
    <row r="19" spans="1:25" ht="22.5" customHeight="1">
      <c r="A19" s="9"/>
      <c r="B19" s="6"/>
      <c r="C19" s="6"/>
      <c r="D19" s="6"/>
      <c r="E19" s="6"/>
      <c r="F19" s="6">
        <v>1</v>
      </c>
      <c r="G19" s="6"/>
      <c r="H19" s="17"/>
      <c r="I19" s="17" t="s">
        <v>73</v>
      </c>
      <c r="J19" s="4" t="s">
        <v>3</v>
      </c>
      <c r="K19" s="6">
        <v>14</v>
      </c>
      <c r="L19" s="6"/>
      <c r="M19" s="6">
        <f>L19+K19</f>
        <v>14</v>
      </c>
      <c r="N19" s="6">
        <v>14</v>
      </c>
      <c r="O19" s="6">
        <f>N19-M19</f>
        <v>0</v>
      </c>
      <c r="P19" s="17"/>
      <c r="Q19" s="42"/>
      <c r="R19" s="42"/>
      <c r="S19" s="46"/>
      <c r="T19" s="42"/>
      <c r="U19" s="46"/>
      <c r="V19" s="17"/>
      <c r="W19" s="17"/>
      <c r="X19" s="17"/>
      <c r="Y19" s="17"/>
    </row>
    <row r="20" spans="1:25" ht="38.25">
      <c r="A20" s="9">
        <v>105015</v>
      </c>
      <c r="B20" s="6">
        <v>1</v>
      </c>
      <c r="C20" s="6">
        <v>1162</v>
      </c>
      <c r="D20" s="6" t="s">
        <v>99</v>
      </c>
      <c r="E20" s="23" t="s">
        <v>104</v>
      </c>
      <c r="F20" s="6"/>
      <c r="G20" s="6"/>
      <c r="H20" s="26" t="s">
        <v>59</v>
      </c>
      <c r="I20" s="24"/>
      <c r="J20" s="4"/>
      <c r="K20" s="6"/>
      <c r="L20" s="6"/>
      <c r="M20" s="6"/>
      <c r="N20" s="6"/>
      <c r="O20" s="6"/>
      <c r="P20" s="17"/>
      <c r="Q20" s="42">
        <v>77082.399999999994</v>
      </c>
      <c r="R20" s="42"/>
      <c r="S20" s="46">
        <f t="shared" si="2"/>
        <v>77082.399999999994</v>
      </c>
      <c r="T20" s="42">
        <v>77082.399999999994</v>
      </c>
      <c r="U20" s="46">
        <f t="shared" si="0"/>
        <v>0</v>
      </c>
      <c r="V20" s="17"/>
      <c r="W20" s="17"/>
      <c r="X20" s="17"/>
      <c r="Y20" s="17"/>
    </row>
    <row r="21" spans="1:25" ht="19.5" customHeight="1">
      <c r="A21" s="9"/>
      <c r="B21" s="6"/>
      <c r="C21" s="6"/>
      <c r="D21" s="6"/>
      <c r="E21" s="6"/>
      <c r="F21" s="6">
        <v>1</v>
      </c>
      <c r="G21" s="6"/>
      <c r="H21" s="17"/>
      <c r="I21" s="17" t="s">
        <v>74</v>
      </c>
      <c r="J21" s="4" t="s">
        <v>3</v>
      </c>
      <c r="K21" s="6">
        <v>18</v>
      </c>
      <c r="L21" s="6"/>
      <c r="M21" s="6">
        <f>K21+L21</f>
        <v>18</v>
      </c>
      <c r="N21" s="6">
        <v>18</v>
      </c>
      <c r="O21" s="6">
        <f>N21-M21</f>
        <v>0</v>
      </c>
      <c r="P21" s="17"/>
      <c r="Q21" s="42"/>
      <c r="R21" s="42"/>
      <c r="S21" s="46"/>
      <c r="T21" s="42"/>
      <c r="U21" s="46"/>
      <c r="V21" s="17"/>
      <c r="W21" s="17"/>
      <c r="X21" s="17"/>
      <c r="Y21" s="17"/>
    </row>
    <row r="22" spans="1:25" ht="25.5">
      <c r="A22" s="9">
        <v>105015</v>
      </c>
      <c r="B22" s="6">
        <v>1</v>
      </c>
      <c r="C22" s="6">
        <v>1081</v>
      </c>
      <c r="D22" s="6" t="s">
        <v>99</v>
      </c>
      <c r="E22" s="23" t="s">
        <v>100</v>
      </c>
      <c r="F22" s="6"/>
      <c r="G22" s="6"/>
      <c r="H22" s="4" t="s">
        <v>60</v>
      </c>
      <c r="I22" s="24"/>
      <c r="J22" s="4"/>
      <c r="K22" s="6"/>
      <c r="L22" s="6"/>
      <c r="M22" s="6"/>
      <c r="N22" s="6"/>
      <c r="O22" s="6"/>
      <c r="P22" s="17"/>
      <c r="Q22" s="42">
        <v>133313.4</v>
      </c>
      <c r="R22" s="42"/>
      <c r="S22" s="46">
        <f t="shared" si="2"/>
        <v>133313.4</v>
      </c>
      <c r="T22" s="42">
        <v>133313.4</v>
      </c>
      <c r="U22" s="46">
        <f t="shared" si="0"/>
        <v>0</v>
      </c>
      <c r="V22" s="17"/>
      <c r="W22" s="17"/>
      <c r="X22" s="17"/>
      <c r="Y22" s="17"/>
    </row>
    <row r="23" spans="1:25" ht="25.5" customHeight="1">
      <c r="A23" s="9"/>
      <c r="B23" s="6"/>
      <c r="C23" s="6"/>
      <c r="D23" s="6"/>
      <c r="E23" s="6"/>
      <c r="F23" s="6">
        <v>1</v>
      </c>
      <c r="G23" s="6"/>
      <c r="H23" s="17"/>
      <c r="I23" s="4" t="s">
        <v>75</v>
      </c>
      <c r="J23" s="4" t="s">
        <v>3</v>
      </c>
      <c r="K23" s="6">
        <v>17100</v>
      </c>
      <c r="L23" s="6"/>
      <c r="M23" s="6">
        <f>K23+L23</f>
        <v>17100</v>
      </c>
      <c r="N23" s="6">
        <v>17100</v>
      </c>
      <c r="O23" s="6">
        <f>N23-M23</f>
        <v>0</v>
      </c>
      <c r="P23" s="17"/>
      <c r="Q23" s="42"/>
      <c r="R23" s="42"/>
      <c r="S23" s="46"/>
      <c r="T23" s="42"/>
      <c r="U23" s="46"/>
      <c r="V23" s="17"/>
      <c r="W23" s="17"/>
      <c r="X23" s="17"/>
      <c r="Y23" s="17"/>
    </row>
    <row r="24" spans="1:25" ht="25.5" customHeight="1">
      <c r="A24" s="9"/>
      <c r="B24" s="6"/>
      <c r="C24" s="6"/>
      <c r="D24" s="6"/>
      <c r="E24" s="6"/>
      <c r="F24" s="6">
        <v>2</v>
      </c>
      <c r="G24" s="6"/>
      <c r="H24" s="17"/>
      <c r="I24" s="4" t="s">
        <v>76</v>
      </c>
      <c r="J24" s="4" t="s">
        <v>3</v>
      </c>
      <c r="K24" s="6">
        <v>7100</v>
      </c>
      <c r="L24" s="6"/>
      <c r="M24" s="6">
        <f>K24+L24</f>
        <v>7100</v>
      </c>
      <c r="N24" s="6">
        <v>7100</v>
      </c>
      <c r="O24" s="6">
        <f>N24-M24</f>
        <v>0</v>
      </c>
      <c r="P24" s="17"/>
      <c r="Q24" s="42"/>
      <c r="R24" s="42"/>
      <c r="S24" s="46"/>
      <c r="T24" s="42"/>
      <c r="U24" s="46"/>
      <c r="V24" s="17"/>
      <c r="W24" s="17"/>
      <c r="X24" s="17"/>
      <c r="Y24" s="17"/>
    </row>
    <row r="25" spans="1:25" ht="25.5" customHeight="1">
      <c r="A25" s="9"/>
      <c r="B25" s="6"/>
      <c r="C25" s="6"/>
      <c r="D25" s="6"/>
      <c r="E25" s="6"/>
      <c r="F25" s="6">
        <v>3</v>
      </c>
      <c r="G25" s="6"/>
      <c r="H25" s="17"/>
      <c r="I25" s="24" t="s">
        <v>112</v>
      </c>
      <c r="J25" s="4" t="s">
        <v>3</v>
      </c>
      <c r="K25" s="6">
        <v>745422</v>
      </c>
      <c r="L25" s="6"/>
      <c r="M25" s="6">
        <f>K25+L25</f>
        <v>745422</v>
      </c>
      <c r="N25" s="6">
        <f>M25</f>
        <v>745422</v>
      </c>
      <c r="O25" s="6">
        <f>N25-M25</f>
        <v>0</v>
      </c>
      <c r="P25" s="17"/>
      <c r="Q25" s="42"/>
      <c r="R25" s="42"/>
      <c r="S25" s="46"/>
      <c r="T25" s="42"/>
      <c r="U25" s="46"/>
      <c r="V25" s="17"/>
      <c r="W25" s="17"/>
      <c r="X25" s="17"/>
      <c r="Y25" s="17"/>
    </row>
    <row r="26" spans="1:25" ht="124.5" customHeight="1">
      <c r="A26" s="9">
        <v>105015</v>
      </c>
      <c r="B26" s="6">
        <v>1</v>
      </c>
      <c r="C26" s="6">
        <v>1162</v>
      </c>
      <c r="D26" s="6" t="s">
        <v>108</v>
      </c>
      <c r="E26" s="23" t="s">
        <v>101</v>
      </c>
      <c r="F26" s="6"/>
      <c r="G26" s="6"/>
      <c r="H26" s="26" t="s">
        <v>61</v>
      </c>
      <c r="I26" s="17" t="s">
        <v>77</v>
      </c>
      <c r="J26" s="4"/>
      <c r="K26" s="6"/>
      <c r="L26" s="6"/>
      <c r="M26" s="6"/>
      <c r="N26" s="6"/>
      <c r="O26" s="6"/>
      <c r="P26" s="17"/>
      <c r="Q26" s="42">
        <v>51575</v>
      </c>
      <c r="R26" s="42"/>
      <c r="S26" s="46">
        <f>Q26</f>
        <v>51575</v>
      </c>
      <c r="T26" s="42">
        <v>47638.1</v>
      </c>
      <c r="U26" s="46">
        <f t="shared" si="0"/>
        <v>-3936.9000000000015</v>
      </c>
      <c r="V26" s="17" t="s">
        <v>114</v>
      </c>
      <c r="W26" s="17"/>
      <c r="X26" s="17"/>
      <c r="Y26" s="17"/>
    </row>
    <row r="27" spans="1:25" ht="25.5">
      <c r="A27" s="9"/>
      <c r="B27" s="6"/>
      <c r="C27" s="6"/>
      <c r="D27" s="6"/>
      <c r="E27" s="23"/>
      <c r="F27" s="6">
        <v>1</v>
      </c>
      <c r="G27" s="6"/>
      <c r="H27" s="17"/>
      <c r="I27" s="17" t="s">
        <v>78</v>
      </c>
      <c r="J27" s="4" t="s">
        <v>3</v>
      </c>
      <c r="K27" s="6">
        <v>180</v>
      </c>
      <c r="L27" s="8"/>
      <c r="M27" s="9">
        <f>K27+L27</f>
        <v>180</v>
      </c>
      <c r="N27" s="6">
        <v>180</v>
      </c>
      <c r="O27" s="6">
        <f>N27-M27</f>
        <v>0</v>
      </c>
      <c r="P27" s="17"/>
      <c r="Q27" s="42"/>
      <c r="R27" s="42"/>
      <c r="S27" s="46"/>
      <c r="T27" s="42"/>
      <c r="U27" s="46"/>
      <c r="V27" s="4"/>
      <c r="W27" s="17"/>
      <c r="X27" s="17"/>
      <c r="Y27" s="17"/>
    </row>
    <row r="28" spans="1:25" ht="107.25" customHeight="1">
      <c r="A28" s="9">
        <v>105015</v>
      </c>
      <c r="B28" s="6">
        <v>1</v>
      </c>
      <c r="C28" s="6">
        <v>1162</v>
      </c>
      <c r="D28" s="6" t="s">
        <v>108</v>
      </c>
      <c r="E28" s="23" t="s">
        <v>100</v>
      </c>
      <c r="F28" s="6"/>
      <c r="G28" s="6"/>
      <c r="H28" s="4" t="s">
        <v>62</v>
      </c>
      <c r="I28" s="24"/>
      <c r="J28" s="4"/>
      <c r="K28" s="6"/>
      <c r="L28" s="6"/>
      <c r="M28" s="6"/>
      <c r="N28" s="6"/>
      <c r="O28" s="6"/>
      <c r="P28" s="17"/>
      <c r="Q28" s="42">
        <v>40248</v>
      </c>
      <c r="R28" s="42"/>
      <c r="S28" s="46">
        <f>Q28</f>
        <v>40248</v>
      </c>
      <c r="T28" s="42">
        <v>37256.870000000003</v>
      </c>
      <c r="U28" s="46">
        <f t="shared" si="0"/>
        <v>-2991.1299999999974</v>
      </c>
      <c r="V28" s="4" t="s">
        <v>115</v>
      </c>
      <c r="W28" s="17"/>
      <c r="X28" s="17"/>
      <c r="Y28" s="17"/>
    </row>
    <row r="29" spans="1:25" ht="29.25" customHeight="1">
      <c r="A29" s="9"/>
      <c r="B29" s="6"/>
      <c r="C29" s="6"/>
      <c r="D29" s="6"/>
      <c r="E29" s="6"/>
      <c r="F29" s="6">
        <v>1</v>
      </c>
      <c r="G29" s="6"/>
      <c r="H29" s="4"/>
      <c r="I29" s="17" t="s">
        <v>78</v>
      </c>
      <c r="J29" s="4" t="s">
        <v>3</v>
      </c>
      <c r="K29" s="6">
        <v>185</v>
      </c>
      <c r="L29" s="10"/>
      <c r="M29" s="9">
        <f>K29+L29</f>
        <v>185</v>
      </c>
      <c r="N29" s="6">
        <v>166</v>
      </c>
      <c r="O29" s="6">
        <f>N29-M29</f>
        <v>-19</v>
      </c>
      <c r="P29" s="17"/>
      <c r="Q29" s="42"/>
      <c r="R29" s="42"/>
      <c r="S29" s="46"/>
      <c r="T29" s="42"/>
      <c r="U29" s="46"/>
      <c r="V29" s="17"/>
      <c r="W29" s="17"/>
      <c r="X29" s="17"/>
      <c r="Y29" s="17"/>
    </row>
    <row r="30" spans="1:25" ht="60.75" customHeight="1">
      <c r="A30" s="9">
        <v>105015</v>
      </c>
      <c r="B30" s="6">
        <v>1</v>
      </c>
      <c r="C30" s="23" t="s">
        <v>107</v>
      </c>
      <c r="D30" s="23" t="s">
        <v>108</v>
      </c>
      <c r="E30" s="23" t="s">
        <v>109</v>
      </c>
      <c r="F30" s="23"/>
      <c r="G30" s="6"/>
      <c r="H30" s="4" t="s">
        <v>63</v>
      </c>
      <c r="I30" s="24"/>
      <c r="J30" s="4"/>
      <c r="K30" s="6"/>
      <c r="L30" s="6"/>
      <c r="M30" s="6"/>
      <c r="N30" s="6"/>
      <c r="O30" s="6"/>
      <c r="P30" s="17"/>
      <c r="Q30" s="42">
        <v>938700</v>
      </c>
      <c r="R30" s="42">
        <v>45800</v>
      </c>
      <c r="S30" s="46">
        <f>Q30+R30</f>
        <v>984500</v>
      </c>
      <c r="T30" s="42">
        <v>984500</v>
      </c>
      <c r="U30" s="46">
        <f t="shared" si="0"/>
        <v>0</v>
      </c>
      <c r="V30" s="4"/>
      <c r="W30" s="17"/>
      <c r="X30" s="17"/>
      <c r="Y30" s="17"/>
    </row>
    <row r="31" spans="1:25" ht="27.75" customHeight="1">
      <c r="A31" s="9"/>
      <c r="B31" s="6"/>
      <c r="C31" s="6"/>
      <c r="D31" s="6"/>
      <c r="E31" s="6"/>
      <c r="F31" s="6">
        <v>1</v>
      </c>
      <c r="G31" s="6"/>
      <c r="H31" s="17"/>
      <c r="I31" s="4" t="s">
        <v>79</v>
      </c>
      <c r="J31" s="4" t="s">
        <v>3</v>
      </c>
      <c r="K31" s="11">
        <v>1957</v>
      </c>
      <c r="L31" s="6"/>
      <c r="M31" s="6">
        <f>K31+L31</f>
        <v>1957</v>
      </c>
      <c r="N31" s="6">
        <v>1957</v>
      </c>
      <c r="O31" s="6">
        <f>N31-M31</f>
        <v>0</v>
      </c>
      <c r="P31" s="17"/>
      <c r="Q31" s="42"/>
      <c r="R31" s="42"/>
      <c r="S31" s="46"/>
      <c r="T31" s="42"/>
      <c r="U31" s="46"/>
      <c r="V31" s="4" t="s">
        <v>32</v>
      </c>
      <c r="W31" s="17"/>
      <c r="X31" s="17"/>
      <c r="Y31" s="17"/>
    </row>
    <row r="32" spans="1:25" ht="30.75" customHeight="1">
      <c r="A32" s="9"/>
      <c r="B32" s="6"/>
      <c r="C32" s="6"/>
      <c r="D32" s="6"/>
      <c r="E32" s="6"/>
      <c r="F32" s="6">
        <v>2</v>
      </c>
      <c r="G32" s="6"/>
      <c r="H32" s="17"/>
      <c r="I32" s="24" t="s">
        <v>111</v>
      </c>
      <c r="J32" s="4" t="s">
        <v>3</v>
      </c>
      <c r="K32" s="11">
        <v>586</v>
      </c>
      <c r="L32" s="10"/>
      <c r="M32" s="9">
        <f>K32+L32</f>
        <v>586</v>
      </c>
      <c r="N32" s="9">
        <v>586</v>
      </c>
      <c r="O32" s="6">
        <f>N32-M32</f>
        <v>0</v>
      </c>
      <c r="P32" s="17"/>
      <c r="Q32" s="42"/>
      <c r="R32" s="42"/>
      <c r="S32" s="46"/>
      <c r="T32" s="42"/>
      <c r="U32" s="46"/>
      <c r="V32" s="4"/>
      <c r="W32" s="17"/>
      <c r="X32" s="17"/>
      <c r="Y32" s="17"/>
    </row>
    <row r="33" spans="1:25" ht="25.5" customHeight="1">
      <c r="A33" s="71">
        <v>105015</v>
      </c>
      <c r="B33" s="69">
        <v>1</v>
      </c>
      <c r="C33" s="69">
        <v>1162</v>
      </c>
      <c r="D33" s="69" t="s">
        <v>99</v>
      </c>
      <c r="E33" s="67" t="s">
        <v>106</v>
      </c>
      <c r="F33" s="69"/>
      <c r="G33" s="69"/>
      <c r="H33" s="77" t="s">
        <v>91</v>
      </c>
      <c r="I33" s="75" t="s">
        <v>92</v>
      </c>
      <c r="J33" s="4" t="s">
        <v>3</v>
      </c>
      <c r="K33" s="11">
        <v>1</v>
      </c>
      <c r="L33" s="10"/>
      <c r="M33" s="6">
        <f>K33+L33</f>
        <v>1</v>
      </c>
      <c r="N33" s="6">
        <v>1</v>
      </c>
      <c r="O33" s="6">
        <f>N33-M33</f>
        <v>0</v>
      </c>
      <c r="P33" s="17"/>
      <c r="Q33" s="42"/>
      <c r="R33" s="42"/>
      <c r="S33" s="46"/>
      <c r="T33" s="42"/>
      <c r="U33" s="46"/>
      <c r="V33" s="4"/>
      <c r="W33" s="17"/>
      <c r="X33" s="17"/>
      <c r="Y33" s="17"/>
    </row>
    <row r="34" spans="1:25" ht="84" customHeight="1">
      <c r="A34" s="72"/>
      <c r="B34" s="70"/>
      <c r="C34" s="70"/>
      <c r="D34" s="70"/>
      <c r="E34" s="68"/>
      <c r="F34" s="70"/>
      <c r="G34" s="70"/>
      <c r="H34" s="78"/>
      <c r="I34" s="76"/>
      <c r="J34" s="4"/>
      <c r="K34" s="11"/>
      <c r="L34" s="10"/>
      <c r="M34" s="6"/>
      <c r="N34" s="6"/>
      <c r="O34" s="6"/>
      <c r="P34" s="17"/>
      <c r="Q34" s="42">
        <v>290320.3</v>
      </c>
      <c r="R34" s="42"/>
      <c r="S34" s="46">
        <f>Q34+R34</f>
        <v>290320.3</v>
      </c>
      <c r="T34" s="42">
        <v>290320.3</v>
      </c>
      <c r="U34" s="46">
        <f t="shared" si="0"/>
        <v>0</v>
      </c>
      <c r="V34" s="17"/>
      <c r="W34" s="17"/>
      <c r="X34" s="17"/>
      <c r="Y34" s="17"/>
    </row>
    <row r="35" spans="1:25" ht="95.25" customHeight="1">
      <c r="A35" s="37">
        <v>105015</v>
      </c>
      <c r="B35" s="27">
        <v>1</v>
      </c>
      <c r="C35" s="27">
        <v>1015</v>
      </c>
      <c r="D35" s="27" t="s">
        <v>108</v>
      </c>
      <c r="E35" s="28" t="s">
        <v>110</v>
      </c>
      <c r="F35" s="27"/>
      <c r="G35" s="27"/>
      <c r="H35" s="29" t="s">
        <v>94</v>
      </c>
      <c r="I35" s="30" t="s">
        <v>113</v>
      </c>
      <c r="J35" s="4"/>
      <c r="K35" s="11">
        <v>4216</v>
      </c>
      <c r="L35" s="10">
        <v>-406</v>
      </c>
      <c r="M35" s="6">
        <f>K35+L35</f>
        <v>3810</v>
      </c>
      <c r="N35" s="6">
        <v>3810</v>
      </c>
      <c r="O35" s="6">
        <f>N35-M35</f>
        <v>0</v>
      </c>
      <c r="P35" s="17"/>
      <c r="Q35" s="42">
        <v>303552</v>
      </c>
      <c r="R35" s="42">
        <v>-29200</v>
      </c>
      <c r="S35" s="46">
        <f>Q35+R35</f>
        <v>274352</v>
      </c>
      <c r="T35" s="42">
        <v>274327.45</v>
      </c>
      <c r="U35" s="46">
        <f t="shared" si="0"/>
        <v>-24.549999999988358</v>
      </c>
      <c r="V35" s="17" t="s">
        <v>90</v>
      </c>
      <c r="W35" s="17"/>
      <c r="X35" s="17"/>
      <c r="Y35" s="17"/>
    </row>
    <row r="36" spans="1:25" ht="49.5" customHeight="1">
      <c r="A36" s="9">
        <v>105015</v>
      </c>
      <c r="B36" s="6">
        <v>1</v>
      </c>
      <c r="C36" s="6">
        <v>1162</v>
      </c>
      <c r="D36" s="6" t="s">
        <v>99</v>
      </c>
      <c r="E36" s="23" t="s">
        <v>105</v>
      </c>
      <c r="F36" s="6"/>
      <c r="G36" s="6"/>
      <c r="H36" s="31" t="s">
        <v>82</v>
      </c>
      <c r="I36" s="4" t="s">
        <v>83</v>
      </c>
      <c r="J36" s="4" t="s">
        <v>3</v>
      </c>
      <c r="K36" s="11">
        <v>14</v>
      </c>
      <c r="L36" s="10"/>
      <c r="M36" s="6">
        <f>K36+L36</f>
        <v>14</v>
      </c>
      <c r="N36" s="6">
        <v>14</v>
      </c>
      <c r="O36" s="6">
        <f>M36-N36</f>
        <v>0</v>
      </c>
      <c r="P36" s="17"/>
      <c r="Q36" s="42">
        <v>742176</v>
      </c>
      <c r="R36" s="42"/>
      <c r="S36" s="46">
        <f>Q36+R36</f>
        <v>742176</v>
      </c>
      <c r="T36" s="42">
        <v>742176</v>
      </c>
      <c r="U36" s="46">
        <f t="shared" si="0"/>
        <v>0</v>
      </c>
      <c r="V36" s="17"/>
      <c r="W36" s="17"/>
      <c r="X36" s="17"/>
      <c r="Y36" s="17"/>
    </row>
  </sheetData>
  <sheetProtection autoFilter="0" pivotTables="0"/>
  <mergeCells count="21">
    <mergeCell ref="I33:I34"/>
    <mergeCell ref="C1:E1"/>
    <mergeCell ref="H1:H2"/>
    <mergeCell ref="F33:F34"/>
    <mergeCell ref="G33:G34"/>
    <mergeCell ref="H33:H34"/>
    <mergeCell ref="G1:G2"/>
    <mergeCell ref="I1:I2"/>
    <mergeCell ref="E33:E34"/>
    <mergeCell ref="D33:D34"/>
    <mergeCell ref="A33:A34"/>
    <mergeCell ref="B33:B34"/>
    <mergeCell ref="C33:C34"/>
    <mergeCell ref="A1:A2"/>
    <mergeCell ref="B1:B2"/>
    <mergeCell ref="W1:Y1"/>
    <mergeCell ref="K1:P1"/>
    <mergeCell ref="D2:E2"/>
    <mergeCell ref="F1:F2"/>
    <mergeCell ref="Q1:V1"/>
    <mergeCell ref="J1:J2"/>
  </mergeCells>
  <phoneticPr fontId="3" type="noConversion"/>
  <dataValidations count="13">
    <dataValidation type="custom" allowBlank="1" showInputMessage="1" showErrorMessage="1" sqref="M4:N4 M14:M22 O4:O5 N36:O36 N12:N22 M26:M36 N26:N35 O7:O35 L4:L36">
      <formula1>IF(OR($J4="",ISBLANK($J4),$J4="ù³Ý³Ï³Ï³Ý", $J4="ß³Ñ³éáõÝ»ñÇ ù³Ý³ÏÁ", $J4="³ÏïÇíÇ Í³é³ÛáõÃÛ³Ý Ï³ÝË³ï»ëíáÕ Å³ÙÏ»ïÁ", $J4="í³ñÏ ëï³óáÕ ³ÝÓ³Ýó ù³Ý³ÏÁ",$J4="í³ñÏ ëï³óáÕ Ï³½Ù³Ï»ñåáõÃÛáõÝÝ»ñÇ ù³Ý³ÏÁ"),ISNUMBER(L4),TRUE)</formula1>
    </dataValidation>
    <dataValidation type="custom" allowBlank="1" showInputMessage="1" showErrorMessage="1" sqref="K4 M23:N25 K12:K36">
      <formula1>IF(OR($J4="",ISBLANK($J4),$J4="ù³Ý³Ï³Ï³Ý", $J4="ß³Ñ³éáõÝ»ñÇ ù³Ý³ÏÁ", $J4="³ÏïÇíÇ Í³é³ÛáõÃÛ³Ý Ï³ÝË³ï»ëíáÕ Å³ÙÏ»ïÁ", $J4="³ÏïÇíÇ ï³ñÇùÁ"),ISNUMBER(K4),TRUE)</formula1>
    </dataValidation>
    <dataValidation type="decimal" allowBlank="1" showInputMessage="1" showErrorMessage="1" sqref="Q36:U36 R9:R11 S4:S5 S7:S35 Q4:Q35 T4:U35 R17:R25 R27 R13:R15 R29 R31:R34">
      <formula1>0</formula1>
      <formula2>9999999999</formula2>
    </dataValidation>
    <dataValidation type="list" allowBlank="1" showInputMessage="1" showErrorMessage="1" sqref="B35:B36 B4:B33">
      <formula1>$AI$5:$AI$6</formula1>
    </dataValidation>
    <dataValidation type="list" allowBlank="1" showInputMessage="1" showErrorMessage="1" sqref="J12:J36 J4">
      <formula1>$AN$5:$AN$16</formula1>
    </dataValidation>
    <dataValidation type="list" allowBlank="1" showInputMessage="1" showErrorMessage="1" sqref="C21 C5:C11 C29 C23:C25 C19 C17 C15 C13 C31:C32 C27">
      <formula1>$AJ$5:$AJ$8</formula1>
    </dataValidation>
    <dataValidation type="whole" allowBlank="1" showInputMessage="1" showErrorMessage="1" sqref="D21:E21 D5:E11 D23:E25 D19:E19 D17:E17 D15:E15 D13:E13 D31:E32 D27:E27 D29:E29">
      <formula1>0</formula1>
      <formula2>9</formula2>
    </dataValidation>
    <dataValidation type="list" allowBlank="1" showInputMessage="1" showErrorMessage="1" sqref="G4:G36">
      <formula1>$AM$5:$AM$7</formula1>
    </dataValidation>
    <dataValidation type="custom" allowBlank="1" showInputMessage="1" showErrorMessage="1" sqref="F5">
      <formula1>ISNUMBER(VALUE(SUBSTITUTE(SUBSTITUTE(F5,",",""),".","")))</formula1>
    </dataValidation>
    <dataValidation type="custom" allowBlank="1" showInputMessage="1" showErrorMessage="1" errorTitle="Հոոոոոոոոոպ!!!" error="Մի փոխեք այս դաշտը" sqref="J5:J11">
      <formula1>"ø³Ý³Ï³Ï³Ý"</formula1>
    </dataValidation>
    <dataValidation type="whole" allowBlank="1" showInputMessage="1" showErrorMessage="1" sqref="S6">
      <formula1>0</formula1>
      <formula2>9999999999</formula2>
    </dataValidation>
    <dataValidation type="whole" operator="greaterThan" allowBlank="1" showInputMessage="1" showErrorMessage="1" sqref="A4">
      <formula1>100000</formula1>
    </dataValidation>
    <dataValidation type="decimal" allowBlank="1" showInputMessage="1" showErrorMessage="1" sqref="R1">
      <formula1>-10000000000000000</formula1>
      <formula2>99999999999999</formula2>
    </dataValidation>
  </dataValidations>
  <pageMargins left="0.21" right="0" top="0.3" bottom="0.36" header="0.11811023622047245" footer="0.17"/>
  <pageSetup paperSize="9" scale="85" firstPageNumber="2619" orientation="landscape" useFirstPageNumber="1" verticalDpi="200" r:id="rId1"/>
  <headerFooter alignWithMargins="0">
    <oddFooter xml:space="preserve">&amp;L&amp;"GHEA Grapalat,Regular"&amp;8Հայաստանի Հանրապետության ֆինանսների նախարարություն&amp;R&amp;"GHEA Grapalat,Regular"&amp;9&amp;F  &amp;Pէջ  </oddFooter>
  </headerFooter>
  <rowBreaks count="2" manualBreakCount="2">
    <brk id="10" max="24" man="1"/>
    <brk id="21" max="24" man="1"/>
  </rowBreaks>
  <colBreaks count="1" manualBreakCount="1">
    <brk id="25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2015</vt:lpstr>
      <vt:lpstr>'2015'!Print_Area</vt:lpstr>
      <vt:lpstr>Sheet1!Print_Area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2016-04-19T11:19:47Z</cp:lastPrinted>
  <dcterms:created xsi:type="dcterms:W3CDTF">2007-06-08T11:55:52Z</dcterms:created>
  <dcterms:modified xsi:type="dcterms:W3CDTF">2016-06-23T07:16:51Z</dcterms:modified>
</cp:coreProperties>
</file>