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4470" yWindow="-90" windowWidth="10380" windowHeight="9090" tabRatio="542" activeTab="5"/>
  </bookViews>
  <sheets>
    <sheet name="ampop" sheetId="9" r:id="rId1"/>
    <sheet name="revenues" sheetId="1" r:id="rId2"/>
    <sheet name="functional" sheetId="2" r:id="rId3"/>
    <sheet name="economic" sheetId="3" r:id="rId4"/>
    <sheet name="deficit" sheetId="5" r:id="rId5"/>
    <sheet name="deficit_detailed" sheetId="8" r:id="rId6"/>
  </sheets>
  <definedNames>
    <definedName name="_xlnm._FilterDatabase" localSheetId="5" hidden="1">deficit_detailed!$A$6:$E$104</definedName>
    <definedName name="_xlnm._FilterDatabase" localSheetId="3" hidden="1">economic!$A$8:$E$108</definedName>
    <definedName name="_xlnm._FilterDatabase" localSheetId="2" hidden="1">functional!$A$7:$H$184</definedName>
    <definedName name="_Hlk341707516" localSheetId="0">ampop!$A$7</definedName>
    <definedName name="_xlnm.Print_Titles" localSheetId="5">deficit_detailed!$5:$5</definedName>
    <definedName name="_xlnm.Print_Titles" localSheetId="3">economic!$7:$7</definedName>
    <definedName name="_xlnm.Print_Titles" localSheetId="2">functional!$6:$6</definedName>
  </definedNames>
  <calcPr calcId="145621" fullCalcOnLoad="1"/>
</workbook>
</file>

<file path=xl/calcChain.xml><?xml version="1.0" encoding="utf-8"?>
<calcChain xmlns="http://schemas.openxmlformats.org/spreadsheetml/2006/main">
  <c r="B6" i="1" l="1"/>
  <c r="C6" i="1"/>
  <c r="D6" i="1"/>
  <c r="E6" i="1"/>
  <c r="E8" i="1"/>
  <c r="E9" i="1"/>
  <c r="E10" i="1"/>
  <c r="D37" i="8"/>
  <c r="D39" i="8"/>
  <c r="D41" i="8"/>
  <c r="D43" i="8"/>
  <c r="E43" i="8" s="1"/>
  <c r="D45" i="8"/>
  <c r="D47" i="8"/>
  <c r="C37" i="8"/>
  <c r="C39" i="8"/>
  <c r="C41" i="8"/>
  <c r="C43" i="8"/>
  <c r="C45" i="8"/>
  <c r="C47" i="8"/>
  <c r="B37" i="8"/>
  <c r="B34" i="8" s="1"/>
  <c r="B39" i="8"/>
  <c r="D25" i="8"/>
  <c r="D27" i="8"/>
  <c r="D29" i="8"/>
  <c r="E29" i="8" s="1"/>
  <c r="D31" i="8"/>
  <c r="C25" i="8"/>
  <c r="C27" i="8"/>
  <c r="C24" i="8" s="1"/>
  <c r="C29" i="8"/>
  <c r="C31" i="8"/>
  <c r="B25" i="8"/>
  <c r="B24" i="8" s="1"/>
  <c r="B27" i="8"/>
  <c r="B50" i="8"/>
  <c r="B74" i="8"/>
  <c r="C50" i="8"/>
  <c r="C74" i="8"/>
  <c r="D33" i="8"/>
  <c r="D50" i="8"/>
  <c r="D74" i="8"/>
  <c r="E74" i="8" s="1"/>
  <c r="C99" i="3"/>
  <c r="C102" i="3"/>
  <c r="C97" i="3"/>
  <c r="D99" i="3"/>
  <c r="D102" i="3"/>
  <c r="B99" i="3"/>
  <c r="B102" i="3"/>
  <c r="C67" i="3"/>
  <c r="D67" i="3"/>
  <c r="E67" i="3" s="1"/>
  <c r="B67" i="3"/>
  <c r="E63" i="2"/>
  <c r="F63" i="2"/>
  <c r="G63" i="2"/>
  <c r="D13" i="8"/>
  <c r="D12" i="8" s="1"/>
  <c r="E12" i="8" s="1"/>
  <c r="D19" i="8"/>
  <c r="D18" i="8"/>
  <c r="D10" i="8"/>
  <c r="C13" i="8"/>
  <c r="C12" i="8"/>
  <c r="C19" i="8"/>
  <c r="C18" i="8" s="1"/>
  <c r="D83" i="8"/>
  <c r="D89" i="8"/>
  <c r="D87" i="8"/>
  <c r="D92" i="8"/>
  <c r="D96" i="8"/>
  <c r="D99" i="8"/>
  <c r="D95" i="8"/>
  <c r="D102" i="8"/>
  <c r="C83" i="8"/>
  <c r="C80" i="8" s="1"/>
  <c r="C89" i="8"/>
  <c r="C87" i="8"/>
  <c r="C92" i="8"/>
  <c r="C96" i="8"/>
  <c r="C99" i="8"/>
  <c r="C95" i="8"/>
  <c r="C101" i="8"/>
  <c r="D23" i="3"/>
  <c r="C23" i="3"/>
  <c r="D27" i="3"/>
  <c r="C27" i="3"/>
  <c r="D33" i="3"/>
  <c r="E33" i="3" s="1"/>
  <c r="D35" i="3"/>
  <c r="E35" i="3" s="1"/>
  <c r="D38" i="3"/>
  <c r="C33" i="3"/>
  <c r="C35" i="3"/>
  <c r="C38" i="3"/>
  <c r="D54" i="3"/>
  <c r="D51" i="3" s="1"/>
  <c r="D64" i="3"/>
  <c r="E64" i="3" s="1"/>
  <c r="C54" i="3"/>
  <c r="C64" i="3"/>
  <c r="C51" i="3"/>
  <c r="D81" i="3"/>
  <c r="D86" i="3"/>
  <c r="D91" i="3"/>
  <c r="D79" i="3"/>
  <c r="D105" i="3"/>
  <c r="C81" i="3"/>
  <c r="C86" i="3"/>
  <c r="C91" i="3"/>
  <c r="C105" i="3"/>
  <c r="E105" i="3" s="1"/>
  <c r="D15" i="3"/>
  <c r="C15" i="3"/>
  <c r="E15" i="3" s="1"/>
  <c r="G11" i="2"/>
  <c r="G15" i="2"/>
  <c r="G19" i="2"/>
  <c r="G21" i="2"/>
  <c r="H21" i="2" s="1"/>
  <c r="G23" i="2"/>
  <c r="G25" i="2"/>
  <c r="G27" i="2"/>
  <c r="G9" i="2"/>
  <c r="G31" i="2"/>
  <c r="G33" i="2"/>
  <c r="G35" i="2"/>
  <c r="G37" i="2"/>
  <c r="H37" i="2" s="1"/>
  <c r="G41" i="2"/>
  <c r="G44" i="2"/>
  <c r="G46" i="2"/>
  <c r="H46" i="2" s="1"/>
  <c r="G49" i="2"/>
  <c r="G51" i="2"/>
  <c r="G53" i="2"/>
  <c r="H53" i="2" s="1"/>
  <c r="G39" i="2"/>
  <c r="G57" i="2"/>
  <c r="G59" i="2"/>
  <c r="G67" i="2"/>
  <c r="H67" i="2" s="1"/>
  <c r="G69" i="2"/>
  <c r="G74" i="2"/>
  <c r="G76" i="2"/>
  <c r="G78" i="2"/>
  <c r="H78" i="2" s="1"/>
  <c r="G81" i="2"/>
  <c r="G85" i="2"/>
  <c r="G87" i="2"/>
  <c r="H87" i="2" s="1"/>
  <c r="G89" i="2"/>
  <c r="H89" i="2" s="1"/>
  <c r="G91" i="2"/>
  <c r="G95" i="2"/>
  <c r="G93" i="2" s="1"/>
  <c r="G97" i="2"/>
  <c r="H97" i="2" s="1"/>
  <c r="G99" i="2"/>
  <c r="G103" i="2"/>
  <c r="G105" i="2"/>
  <c r="H105" i="2" s="1"/>
  <c r="G110" i="2"/>
  <c r="G114" i="2"/>
  <c r="G116" i="2"/>
  <c r="G121" i="2"/>
  <c r="G123" i="2"/>
  <c r="G131" i="2"/>
  <c r="G135" i="2"/>
  <c r="H135" i="2" s="1"/>
  <c r="G138" i="2"/>
  <c r="G163" i="2"/>
  <c r="G166" i="2"/>
  <c r="G168" i="2"/>
  <c r="G170" i="2"/>
  <c r="G172" i="2"/>
  <c r="H172" i="2" s="1"/>
  <c r="G174" i="2"/>
  <c r="H174" i="2" s="1"/>
  <c r="G176" i="2"/>
  <c r="G178" i="2"/>
  <c r="G183" i="2"/>
  <c r="F11" i="2"/>
  <c r="F15" i="2"/>
  <c r="H15" i="2" s="1"/>
  <c r="F19" i="2"/>
  <c r="F21" i="2"/>
  <c r="F23" i="2"/>
  <c r="F25" i="2"/>
  <c r="H25" i="2" s="1"/>
  <c r="F27" i="2"/>
  <c r="F31" i="2"/>
  <c r="F33" i="2"/>
  <c r="F35" i="2"/>
  <c r="F37" i="2"/>
  <c r="F41" i="2"/>
  <c r="F44" i="2"/>
  <c r="F46" i="2"/>
  <c r="F49" i="2"/>
  <c r="H49" i="2" s="1"/>
  <c r="F51" i="2"/>
  <c r="H51" i="2" s="1"/>
  <c r="F53" i="2"/>
  <c r="F57" i="2"/>
  <c r="F59" i="2"/>
  <c r="F67" i="2"/>
  <c r="F69" i="2"/>
  <c r="F74" i="2"/>
  <c r="H74" i="2" s="1"/>
  <c r="F76" i="2"/>
  <c r="H76" i="2" s="1"/>
  <c r="F78" i="2"/>
  <c r="F81" i="2"/>
  <c r="F85" i="2"/>
  <c r="H85" i="2" s="1"/>
  <c r="F87" i="2"/>
  <c r="F89" i="2"/>
  <c r="F91" i="2"/>
  <c r="H91" i="2" s="1"/>
  <c r="F83" i="2"/>
  <c r="F95" i="2"/>
  <c r="F97" i="2"/>
  <c r="F99" i="2"/>
  <c r="F93" i="2"/>
  <c r="F103" i="2"/>
  <c r="F105" i="2"/>
  <c r="F110" i="2"/>
  <c r="F114" i="2"/>
  <c r="H114" i="2" s="1"/>
  <c r="F116" i="2"/>
  <c r="F121" i="2"/>
  <c r="F123" i="2"/>
  <c r="H123" i="2" s="1"/>
  <c r="F131" i="2"/>
  <c r="F135" i="2"/>
  <c r="F138" i="2"/>
  <c r="H138" i="2" s="1"/>
  <c r="F119" i="2"/>
  <c r="F163" i="2"/>
  <c r="F166" i="2"/>
  <c r="F168" i="2"/>
  <c r="H168" i="2" s="1"/>
  <c r="F170" i="2"/>
  <c r="H170" i="2" s="1"/>
  <c r="F172" i="2"/>
  <c r="F174" i="2"/>
  <c r="F176" i="2"/>
  <c r="H176" i="2" s="1"/>
  <c r="F178" i="2"/>
  <c r="H178" i="2" s="1"/>
  <c r="F183" i="2"/>
  <c r="F181" i="2"/>
  <c r="D12" i="3"/>
  <c r="C12" i="3"/>
  <c r="E14" i="3"/>
  <c r="E17" i="3"/>
  <c r="E18" i="3"/>
  <c r="E19" i="3"/>
  <c r="E20" i="3"/>
  <c r="E21" i="3"/>
  <c r="E22" i="3"/>
  <c r="E25" i="3"/>
  <c r="E26" i="3"/>
  <c r="E27" i="3"/>
  <c r="E29" i="3"/>
  <c r="E30" i="3"/>
  <c r="E34" i="3"/>
  <c r="E37" i="3"/>
  <c r="E38" i="3"/>
  <c r="E40" i="3"/>
  <c r="E41" i="3"/>
  <c r="E42" i="3"/>
  <c r="E43" i="3"/>
  <c r="E44" i="3"/>
  <c r="E45" i="3"/>
  <c r="E46" i="3"/>
  <c r="E47" i="3"/>
  <c r="E48" i="3"/>
  <c r="E50" i="3"/>
  <c r="E51" i="3"/>
  <c r="E53" i="3"/>
  <c r="E56" i="3"/>
  <c r="E57" i="3"/>
  <c r="E58" i="3"/>
  <c r="E59" i="3"/>
  <c r="E60" i="3"/>
  <c r="E61" i="3"/>
  <c r="E62" i="3"/>
  <c r="E63" i="3"/>
  <c r="E66" i="3"/>
  <c r="E69" i="3"/>
  <c r="E70" i="3"/>
  <c r="E71" i="3"/>
  <c r="E72" i="3"/>
  <c r="E73" i="3"/>
  <c r="E74" i="3"/>
  <c r="E83" i="3"/>
  <c r="E84" i="3"/>
  <c r="E85" i="3"/>
  <c r="E86" i="3"/>
  <c r="E88" i="3"/>
  <c r="E89" i="3"/>
  <c r="E90" i="3"/>
  <c r="E91" i="3"/>
  <c r="E93" i="3"/>
  <c r="E94" i="3"/>
  <c r="E95" i="3"/>
  <c r="E96" i="3"/>
  <c r="E101" i="3"/>
  <c r="E102" i="3"/>
  <c r="E104" i="3"/>
  <c r="E107" i="3"/>
  <c r="E108" i="3"/>
  <c r="G148" i="2"/>
  <c r="H148" i="2" s="1"/>
  <c r="F148" i="2"/>
  <c r="G151" i="2"/>
  <c r="F151" i="2"/>
  <c r="H151" i="2" s="1"/>
  <c r="G154" i="2"/>
  <c r="H154" i="2" s="1"/>
  <c r="F154" i="2"/>
  <c r="G157" i="2"/>
  <c r="F157" i="2"/>
  <c r="G159" i="2"/>
  <c r="H159" i="2" s="1"/>
  <c r="F159" i="2"/>
  <c r="G142" i="2"/>
  <c r="F142" i="2"/>
  <c r="G145" i="2"/>
  <c r="H145" i="2" s="1"/>
  <c r="F145" i="2"/>
  <c r="E11" i="2"/>
  <c r="E15" i="2"/>
  <c r="E19" i="2"/>
  <c r="E21" i="2"/>
  <c r="E23" i="2"/>
  <c r="E25" i="2"/>
  <c r="E27" i="2"/>
  <c r="E31" i="2"/>
  <c r="E33" i="2"/>
  <c r="E29" i="2" s="1"/>
  <c r="E35" i="2"/>
  <c r="E37" i="2"/>
  <c r="E41" i="2"/>
  <c r="E44" i="2"/>
  <c r="E46" i="2"/>
  <c r="E49" i="2"/>
  <c r="E51" i="2"/>
  <c r="E53" i="2"/>
  <c r="E57" i="2"/>
  <c r="E59" i="2"/>
  <c r="E55" i="2" s="1"/>
  <c r="E67" i="2"/>
  <c r="E69" i="2"/>
  <c r="E74" i="2"/>
  <c r="E76" i="2"/>
  <c r="E78" i="2"/>
  <c r="E81" i="2"/>
  <c r="E85" i="2"/>
  <c r="E87" i="2"/>
  <c r="E89" i="2"/>
  <c r="E91" i="2"/>
  <c r="E83" i="2"/>
  <c r="E95" i="2"/>
  <c r="E97" i="2"/>
  <c r="E99" i="2"/>
  <c r="E93" i="2"/>
  <c r="E103" i="2"/>
  <c r="E105" i="2"/>
  <c r="E110" i="2"/>
  <c r="E114" i="2"/>
  <c r="E116" i="2"/>
  <c r="E121" i="2"/>
  <c r="E123" i="2"/>
  <c r="E131" i="2"/>
  <c r="E135" i="2"/>
  <c r="E138" i="2"/>
  <c r="E119" i="2"/>
  <c r="E163" i="2"/>
  <c r="E166" i="2"/>
  <c r="E161" i="2" s="1"/>
  <c r="E168" i="2"/>
  <c r="E170" i="2"/>
  <c r="E172" i="2"/>
  <c r="E174" i="2"/>
  <c r="E176" i="2"/>
  <c r="E178" i="2"/>
  <c r="E183" i="2"/>
  <c r="E181" i="2"/>
  <c r="B12" i="3"/>
  <c r="B15" i="3"/>
  <c r="B23" i="3"/>
  <c r="B27" i="3"/>
  <c r="B33" i="3"/>
  <c r="B35" i="3"/>
  <c r="B38" i="3"/>
  <c r="B31" i="3"/>
  <c r="B54" i="3"/>
  <c r="B64" i="3"/>
  <c r="B51" i="3"/>
  <c r="B10" i="3"/>
  <c r="B81" i="3"/>
  <c r="B86" i="3"/>
  <c r="B91" i="3"/>
  <c r="B79" i="3"/>
  <c r="B105" i="3"/>
  <c r="E159" i="2"/>
  <c r="E157" i="2"/>
  <c r="E154" i="2"/>
  <c r="E151" i="2"/>
  <c r="E148" i="2"/>
  <c r="E145" i="2"/>
  <c r="E142" i="2"/>
  <c r="H31" i="2"/>
  <c r="H32" i="2"/>
  <c r="H34" i="2"/>
  <c r="H35" i="2"/>
  <c r="H36" i="2"/>
  <c r="H38" i="2"/>
  <c r="H42" i="2"/>
  <c r="H43" i="2"/>
  <c r="H44" i="2"/>
  <c r="H45" i="2"/>
  <c r="H47" i="2"/>
  <c r="H48" i="2"/>
  <c r="H50" i="2"/>
  <c r="H52" i="2"/>
  <c r="H54" i="2"/>
  <c r="H57" i="2"/>
  <c r="H58" i="2"/>
  <c r="H60" i="2"/>
  <c r="H61" i="2"/>
  <c r="H62" i="2"/>
  <c r="H64" i="2"/>
  <c r="H65" i="2"/>
  <c r="H66" i="2"/>
  <c r="H68" i="2"/>
  <c r="H69" i="2"/>
  <c r="H70" i="2"/>
  <c r="H71" i="2"/>
  <c r="H72" i="2"/>
  <c r="H73" i="2"/>
  <c r="H75" i="2"/>
  <c r="H77" i="2"/>
  <c r="H79" i="2"/>
  <c r="H80" i="2"/>
  <c r="H81" i="2"/>
  <c r="H82" i="2"/>
  <c r="H86" i="2"/>
  <c r="H88" i="2"/>
  <c r="H90" i="2"/>
  <c r="H92" i="2"/>
  <c r="H95" i="2"/>
  <c r="H96" i="2"/>
  <c r="H98" i="2"/>
  <c r="H99" i="2"/>
  <c r="H100" i="2"/>
  <c r="H103" i="2"/>
  <c r="H104" i="2"/>
  <c r="H106" i="2"/>
  <c r="H107" i="2"/>
  <c r="H108" i="2"/>
  <c r="H109" i="2"/>
  <c r="H111" i="2"/>
  <c r="H112" i="2"/>
  <c r="H113" i="2"/>
  <c r="H115" i="2"/>
  <c r="H116" i="2"/>
  <c r="H117" i="2"/>
  <c r="H118" i="2"/>
  <c r="H121" i="2"/>
  <c r="H122" i="2"/>
  <c r="H124" i="2"/>
  <c r="H125" i="2"/>
  <c r="H126" i="2"/>
  <c r="H127" i="2"/>
  <c r="H128" i="2"/>
  <c r="H129" i="2"/>
  <c r="H130" i="2"/>
  <c r="H132" i="2"/>
  <c r="H133" i="2"/>
  <c r="H134" i="2"/>
  <c r="H136" i="2"/>
  <c r="H137" i="2"/>
  <c r="H139" i="2"/>
  <c r="H140" i="2"/>
  <c r="H142" i="2"/>
  <c r="H143" i="2"/>
  <c r="H144" i="2"/>
  <c r="H146" i="2"/>
  <c r="H147" i="2"/>
  <c r="H149" i="2"/>
  <c r="H150" i="2"/>
  <c r="H152" i="2"/>
  <c r="H153" i="2"/>
  <c r="H155" i="2"/>
  <c r="H156" i="2"/>
  <c r="H157" i="2"/>
  <c r="H158" i="2"/>
  <c r="H160" i="2"/>
  <c r="H163" i="2"/>
  <c r="H164" i="2"/>
  <c r="H165" i="2"/>
  <c r="H167" i="2"/>
  <c r="H169" i="2"/>
  <c r="H171" i="2"/>
  <c r="H173" i="2"/>
  <c r="H175" i="2"/>
  <c r="H177" i="2"/>
  <c r="H179" i="2"/>
  <c r="H180" i="2"/>
  <c r="H184" i="2"/>
  <c r="H12" i="2"/>
  <c r="H13" i="2"/>
  <c r="H14" i="2"/>
  <c r="H16" i="2"/>
  <c r="H17" i="2"/>
  <c r="H18" i="2"/>
  <c r="H19" i="2"/>
  <c r="H20" i="2"/>
  <c r="H22" i="2"/>
  <c r="H23" i="2"/>
  <c r="H24" i="2"/>
  <c r="H26" i="2"/>
  <c r="H27" i="2"/>
  <c r="H28" i="2"/>
  <c r="H11" i="2"/>
  <c r="E8" i="9"/>
  <c r="E9" i="9"/>
  <c r="E7" i="9"/>
  <c r="B13" i="8"/>
  <c r="B12" i="8" s="1"/>
  <c r="B10" i="8" s="1"/>
  <c r="B19" i="8"/>
  <c r="B18" i="8"/>
  <c r="B83" i="8"/>
  <c r="B80" i="8"/>
  <c r="B89" i="8"/>
  <c r="B87" i="8" s="1"/>
  <c r="B92" i="8"/>
  <c r="B96" i="8"/>
  <c r="B95" i="8"/>
  <c r="B101" i="8"/>
  <c r="E72" i="8"/>
  <c r="E100" i="8"/>
  <c r="E99" i="8"/>
  <c r="E98" i="8"/>
  <c r="E96" i="8"/>
  <c r="E95" i="8"/>
  <c r="E94" i="8"/>
  <c r="E91" i="8"/>
  <c r="E89" i="8"/>
  <c r="E87" i="8"/>
  <c r="E84" i="8"/>
  <c r="E82" i="8"/>
  <c r="E77" i="8"/>
  <c r="E76" i="8"/>
  <c r="E73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0" i="8"/>
  <c r="E49" i="8"/>
  <c r="E48" i="8"/>
  <c r="E47" i="8"/>
  <c r="E46" i="8"/>
  <c r="E45" i="8"/>
  <c r="E44" i="8"/>
  <c r="E42" i="8"/>
  <c r="E41" i="8"/>
  <c r="E40" i="8"/>
  <c r="E39" i="8"/>
  <c r="E38" i="8"/>
  <c r="E37" i="8"/>
  <c r="E36" i="8"/>
  <c r="E35" i="8"/>
  <c r="E33" i="8"/>
  <c r="E32" i="8"/>
  <c r="E31" i="8"/>
  <c r="E30" i="8"/>
  <c r="E28" i="8"/>
  <c r="E26" i="8"/>
  <c r="E25" i="8"/>
  <c r="E21" i="8"/>
  <c r="E17" i="8"/>
  <c r="E15" i="8"/>
  <c r="E13" i="8"/>
  <c r="E12" i="3" l="1"/>
  <c r="D101" i="8"/>
  <c r="E101" i="8" s="1"/>
  <c r="E102" i="8"/>
  <c r="E92" i="8"/>
  <c r="E18" i="8"/>
  <c r="E99" i="3"/>
  <c r="D97" i="3"/>
  <c r="E97" i="3" s="1"/>
  <c r="F101" i="2"/>
  <c r="H33" i="2"/>
  <c r="F29" i="2"/>
  <c r="F9" i="2"/>
  <c r="G161" i="2"/>
  <c r="H166" i="2"/>
  <c r="G119" i="2"/>
  <c r="H119" i="2" s="1"/>
  <c r="G29" i="2"/>
  <c r="C79" i="3"/>
  <c r="C77" i="3" s="1"/>
  <c r="C75" i="3" s="1"/>
  <c r="E81" i="3"/>
  <c r="E23" i="3"/>
  <c r="C85" i="8"/>
  <c r="D85" i="8"/>
  <c r="E85" i="8" s="1"/>
  <c r="C10" i="8"/>
  <c r="D24" i="8"/>
  <c r="B85" i="8"/>
  <c r="B78" i="8" s="1"/>
  <c r="B9" i="5" s="1"/>
  <c r="E101" i="2"/>
  <c r="E9" i="2"/>
  <c r="H41" i="2"/>
  <c r="F39" i="2"/>
  <c r="H39" i="2" s="1"/>
  <c r="G181" i="2"/>
  <c r="H181" i="2" s="1"/>
  <c r="H183" i="2"/>
  <c r="C31" i="3"/>
  <c r="C10" i="3" s="1"/>
  <c r="C8" i="3" s="1"/>
  <c r="B97" i="3"/>
  <c r="B77" i="3" s="1"/>
  <c r="B75" i="3" s="1"/>
  <c r="B8" i="3" s="1"/>
  <c r="B22" i="8"/>
  <c r="B8" i="8" s="1"/>
  <c r="C34" i="8"/>
  <c r="C22" i="8" s="1"/>
  <c r="G101" i="2"/>
  <c r="H93" i="2"/>
  <c r="E19" i="8"/>
  <c r="E39" i="2"/>
  <c r="F161" i="2"/>
  <c r="F55" i="2"/>
  <c r="H59" i="2"/>
  <c r="D77" i="3"/>
  <c r="C78" i="8"/>
  <c r="C9" i="5" s="1"/>
  <c r="D80" i="8"/>
  <c r="E83" i="8"/>
  <c r="E10" i="8"/>
  <c r="G55" i="2"/>
  <c r="D34" i="8"/>
  <c r="E27" i="8"/>
  <c r="H131" i="2"/>
  <c r="H110" i="2"/>
  <c r="H63" i="2"/>
  <c r="E54" i="3"/>
  <c r="G83" i="2"/>
  <c r="H83" i="2" s="1"/>
  <c r="D31" i="3"/>
  <c r="E31" i="3" s="1"/>
  <c r="B8" i="5" l="1"/>
  <c r="B6" i="5" s="1"/>
  <c r="B6" i="8"/>
  <c r="D10" i="3"/>
  <c r="H161" i="2"/>
  <c r="E34" i="8"/>
  <c r="E77" i="3"/>
  <c r="D75" i="3"/>
  <c r="E75" i="3" s="1"/>
  <c r="H101" i="2"/>
  <c r="E24" i="8"/>
  <c r="D22" i="8"/>
  <c r="H29" i="2"/>
  <c r="F7" i="2"/>
  <c r="H9" i="2"/>
  <c r="G7" i="2"/>
  <c r="E79" i="3"/>
  <c r="H55" i="2"/>
  <c r="E80" i="8"/>
  <c r="D78" i="8"/>
  <c r="E7" i="2"/>
  <c r="C8" i="8"/>
  <c r="C8" i="5" l="1"/>
  <c r="C6" i="5" s="1"/>
  <c r="C6" i="8"/>
  <c r="D8" i="3"/>
  <c r="E8" i="3" s="1"/>
  <c r="E10" i="3"/>
  <c r="E78" i="8"/>
  <c r="D9" i="5"/>
  <c r="E9" i="5" s="1"/>
  <c r="H7" i="2"/>
  <c r="E22" i="8"/>
  <c r="D8" i="8"/>
  <c r="D8" i="5" l="1"/>
  <c r="D6" i="8"/>
  <c r="E6" i="8" s="1"/>
  <c r="E8" i="8"/>
  <c r="D6" i="5" l="1"/>
  <c r="E6" i="5" s="1"/>
  <c r="E8" i="5"/>
</calcChain>
</file>

<file path=xl/sharedStrings.xml><?xml version="1.0" encoding="utf-8"?>
<sst xmlns="http://schemas.openxmlformats.org/spreadsheetml/2006/main" count="451" uniqueCount="313">
  <si>
    <t>2.3. Ելքերի ֆինանսավորմանն ուղղվող 2014 թվականի  տարեսկզբի ազատ միջոցներ</t>
  </si>
  <si>
    <t>1.1. Վարկերի և փոխատվությունների ստացում</t>
  </si>
  <si>
    <t>Միջպետական վարկ ԼՂՀ-ին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</si>
  <si>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</si>
  <si>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</si>
  <si>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</si>
  <si>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2.4. Այլ </t>
  </si>
  <si>
    <t>3.Այլ</t>
  </si>
  <si>
    <t>(հազար դրամ)</t>
  </si>
  <si>
    <t>ՊԵՏԱԿԱՆ ԲՅՈՒՋԵԻ ԵԿԱՄՈՒՏՆԵՐ</t>
  </si>
  <si>
    <t>այդ թվում`</t>
  </si>
  <si>
    <t>Այլ եկամուտներ</t>
  </si>
  <si>
    <t xml:space="preserve">Պաշտոնական դրամաշնորհներ </t>
  </si>
  <si>
    <t>ԲԱԺԻՆ</t>
  </si>
  <si>
    <t>ԴԱՍ</t>
  </si>
  <si>
    <t>ԸՆԴԱՄԵՆԸ ԾԱԽՍԵՐ</t>
  </si>
  <si>
    <t>ԸՆԴՀԱՆՈՒՐ ԲՆՈՒՅԹԻ ՀԱՆՐԱՅԻՆ ԾԱՌԱՅՈՒԹՅՈՒՆՆԵՐ</t>
  </si>
  <si>
    <t>Օրենսդիր և գործադիր  մարմիններ, պետական կառավարում, ֆինանսական և հարկաբյուջետային հարաբերություններ, արտաքին հարաբերություններ</t>
  </si>
  <si>
    <t>Օրենսդիր և  գործադիր մարմիններ, պետական կառավարում</t>
  </si>
  <si>
    <t>Ֆինանսական և հարկաբյուջետային հարաբերություններ</t>
  </si>
  <si>
    <t>Արտաքին հարաբերություններ</t>
  </si>
  <si>
    <t>Ընդհանուր բնույթի ծառայություններ</t>
  </si>
  <si>
    <t>Ծրագրման և վիճակագրական ընդհանուր ծառայություններ</t>
  </si>
  <si>
    <t>Ընդհանուր բնույթի այլ ծառայություններ</t>
  </si>
  <si>
    <t xml:space="preserve"> Ընդհանուր բնույթի հետազոտական աշխատանք</t>
  </si>
  <si>
    <t>Ընդհանուր բնույթի հանրային ծառայությունների գծով հետազոտական և նախագծային աշխատանքներ</t>
  </si>
  <si>
    <t>Ընդհանուր բնույթի հանրային ծառայություններ (այլ դասերին չպատկանող)</t>
  </si>
  <si>
    <t>Պետական պարտքի գծով գործառնություններ</t>
  </si>
  <si>
    <t>Կառավարության տարբեր մակարդակների միջև իրականացվող ընդհանուր բնույթի տրանսֆերտներ</t>
  </si>
  <si>
    <t>ՊԱՇՏՊԱՆՈՒԹՅՈՒՆ</t>
  </si>
  <si>
    <t>Ռազմական պաշտպանություն</t>
  </si>
  <si>
    <t>Արտաքին ռազմական օգնություն</t>
  </si>
  <si>
    <t xml:space="preserve"> Արտաքին ռազմական օգնություն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</si>
  <si>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</si>
  <si>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</si>
  <si>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 ԵՎ ԴԱՏԱԿԱՆ ԳՈՐԾՈՒՆԵՈՒԹՅՈՒՆ</t>
  </si>
  <si>
    <t>Հասարակական կարգ և անվտանգություն</t>
  </si>
  <si>
    <t>Ոստիկանություն</t>
  </si>
  <si>
    <t>Ազգային անվտանգություն</t>
  </si>
  <si>
    <t>Փրկարար  ծառայություն</t>
  </si>
  <si>
    <t>Փրկարար ծառայություն</t>
  </si>
  <si>
    <t>Դատական գործունեություն և իրավական պաշտպանություն</t>
  </si>
  <si>
    <t>Դատարաններ</t>
  </si>
  <si>
    <t>Իրավական պաշտպանություն</t>
  </si>
  <si>
    <t>Դատախազություն</t>
  </si>
  <si>
    <t>Կալանավայրեր</t>
  </si>
  <si>
    <t>ՏՆՏԵՍԱԿԱՆ ՀԱՐԱԲԵՐՈՒԹՅՈՒՆՆԵՐ</t>
  </si>
  <si>
    <t>Ընդհանուր բնույթի տնտեսական, առևտրային և աշխատանքի գծով հարաբերություններ</t>
  </si>
  <si>
    <t>Ընդհանուր բնույթի տնտեսական և առևտրային  հարաբերություններ</t>
  </si>
  <si>
    <t>Գյուղատնտեսություն, անտառային տնտեսություն, ձկնորսություն և որսորդություն</t>
  </si>
  <si>
    <t>Գյուղատնտեսություն</t>
  </si>
  <si>
    <t>Անտառային տնտեսություն</t>
  </si>
  <si>
    <t xml:space="preserve"> Ոռոգում</t>
  </si>
  <si>
    <t>Վառելիք և էներգետիկա</t>
  </si>
  <si>
    <t>Միջուկային վառելիք</t>
  </si>
  <si>
    <t>Վառելիքի այլ տեսակներ</t>
  </si>
  <si>
    <t>Էլեկտրաէներգիա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</si>
  <si>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</si>
  <si>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</si>
  <si>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>Տրանսպորտ</t>
  </si>
  <si>
    <t>Ճանապարհային տրանսպորտ</t>
  </si>
  <si>
    <t>Օդային տրանսպորտ</t>
  </si>
  <si>
    <t>Խողովակաշարային և այլ տրանսպորտ</t>
  </si>
  <si>
    <t>Կապ</t>
  </si>
  <si>
    <t>Այլ բնագավառներ</t>
  </si>
  <si>
    <t>Զբոսաշրջություն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</si>
  <si>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</si>
  <si>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</si>
  <si>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Լեռնաարդյունահանման, արդյունաբերության և շինարարության  գծով հետազոտական և նախագծային աշխատանքներ</t>
  </si>
  <si>
    <t>Տնտեսական հարաբերություններ (այլ դասերին չպատկանող)</t>
  </si>
  <si>
    <t>ՇՐՋԱԿԱ  ՄԻՋԱՎԱՅՐԻ ՊԱՇՏՊԱՆՈՒԹՅՈՒՆ</t>
  </si>
  <si>
    <t>Աղբահանում</t>
  </si>
  <si>
    <t>Շրջակա միջավայրի աղտոտման դեմ պայքար</t>
  </si>
  <si>
    <t>Օդի աղտոտման դեմ պայքար</t>
  </si>
  <si>
    <t>Կենսաբազմազանության և բնության պաշտպանություն</t>
  </si>
  <si>
    <t>Շրջակա միջավայրի պաշտպանություն  (այլ դասերին չպատկանող)</t>
  </si>
  <si>
    <t xml:space="preserve"> ԲՆԱԿԱՐԱՆԱՅԻՆ ՇԻՆԱՐԱՐՈՒԹՅՈՒՆ ԵՎ ԿՈՄՈՒՆԱԼ ԾԱՌԱՅՈՒԹՅՈՒՆՆԵՐ</t>
  </si>
  <si>
    <t>Ջրամատակարարում</t>
  </si>
  <si>
    <t>Փողոցների լուսավորում</t>
  </si>
  <si>
    <t>Բնակարանային շինարարության և կոմունալ ծառայություններ  (այլ դասերին չպատկանող)</t>
  </si>
  <si>
    <t>ԱՌՈՂՋԱՊԱՀՈՒԹՅՈՒՆ</t>
  </si>
  <si>
    <t>Բժշկական ապրանքներ, սարքեր և սարքավորումներ</t>
  </si>
  <si>
    <t>Դեղագործական ապրանքներ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</si>
  <si>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</si>
  <si>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</si>
  <si>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</si>
  <si>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>Ստոմատոլոգիական ծառայություններ</t>
  </si>
  <si>
    <t>Պարաբժշկական ծառայություններ</t>
  </si>
  <si>
    <t>Հիվանդանոցային ծառայություններ</t>
  </si>
  <si>
    <t>Ընդհանուր բնույթի հիվանդանոցային ծառայություններ</t>
  </si>
  <si>
    <t>Մասնագիտացված հիվանդանոցային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</si>
  <si>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</si>
  <si>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</si>
  <si>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</si>
  <si>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</si>
  <si>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</si>
  <si>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</si>
  <si>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</si>
  <si>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ցուցահանդեսներ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</si>
  <si>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</si>
  <si>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</si>
  <si>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</si>
  <si>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</si>
  <si>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մշակութային արժեքների վերականգնում և պահպանում</t>
  </si>
  <si>
    <t>Ռադիո-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</si>
  <si>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</si>
  <si>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</si>
  <si>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</si>
  <si>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</si>
  <si>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</si>
  <si>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 xml:space="preserve">Քաղաքական կուսակցություններ, հասարակական կազմակերպություններ,արհմիություններ                          </t>
  </si>
  <si>
    <t>Հանգիստ, մշակույթ և կրոն (այլ դասերին չպատկանող)</t>
  </si>
  <si>
    <t>ԿՐԹՈՒԹՅՈՒՆ</t>
  </si>
  <si>
    <t>Նախադպրոցական և տարրական ընդհանուր կրթություն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</si>
  <si>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</si>
  <si>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</si>
  <si>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</si>
  <si>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 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</si>
  <si>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</si>
  <si>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</si>
  <si>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</si>
  <si>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</si>
  <si>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</si>
  <si>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</si>
  <si>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</si>
  <si>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</si>
  <si>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</si>
  <si>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</si>
  <si>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Կրթություն (այլ դասերին չպատկանող)</t>
  </si>
  <si>
    <t xml:space="preserve"> ՍՈՑԻԱԼԱԿԱՆ ՊԱՇՏՊԱՆՈՒԹՅՈՒՆ</t>
  </si>
  <si>
    <t>Վատառողջություն և անաշխատունակություն</t>
  </si>
  <si>
    <t xml:space="preserve"> Վատառողջություն</t>
  </si>
  <si>
    <t>Անաշխատունակություն</t>
  </si>
  <si>
    <t>Ծերություն</t>
  </si>
  <si>
    <t>Հարազատին կորցրած անձինք</t>
  </si>
  <si>
    <t>Ընտանիքի անդամներ և զավակներ</t>
  </si>
  <si>
    <t>Գործազրկություն</t>
  </si>
  <si>
    <t>Բնակարանային ապահովում</t>
  </si>
  <si>
    <t>Սոցիալական հատուկ արտոնություններ (այլ դասերին չպատկանող)</t>
  </si>
  <si>
    <t>Սոցիալական պաշտպանություն (այլ դասերին չպատկանող)</t>
  </si>
  <si>
    <t>Սոցիալական պաշտպանությանը տրամադրվող օժանդակ ծառայություններ (այլ դասերին չպատկանող)</t>
  </si>
  <si>
    <t xml:space="preserve"> ՀԻՄՆԱԿԱՆ ԲԱԺԻՆՆԵՐԻՆ ՉԴԱՍՎՈՂ ՊԱՀՈՒՍՏԱՅԻՆ ՖՈՆԴԵՐ</t>
  </si>
  <si>
    <t>ՀՀ կառավարության և համայնքների պահուստային ֆոնդ</t>
  </si>
  <si>
    <t>ՀՀ կառավարության պահուստային ֆոնդ</t>
  </si>
  <si>
    <t>ԽՈՒՄԲ</t>
  </si>
  <si>
    <t>(գործառական դասակարգմամբ)</t>
  </si>
  <si>
    <t>Բյուջետային ծախսերի տնտեսագիտական դասակարգման հոդվածների անվանումները</t>
  </si>
  <si>
    <t>ԸՆԹԱՑԻԿ ԾԱԽՍԵՐ</t>
  </si>
  <si>
    <t>ԱՇԽԱՏԱՆՔԻ ՎԱՐՁԱՏՐՈՒԹՅՈՒՆ</t>
  </si>
  <si>
    <t>Դրամով վճարվող աշխատավարձեր և հավելավճարներ</t>
  </si>
  <si>
    <t>ԾԱՌԱՅՈՒԹՅՈՒՆՆԵՐԻ ԵՎ ԱՊՐԱՆՔՆԵՐԻ ՁԵՌՔԲԵՐՈՒՄ</t>
  </si>
  <si>
    <t>Շարունակական ծախսեր</t>
  </si>
  <si>
    <t>Գործուղումների և շրջագայությունների ծախսեր</t>
  </si>
  <si>
    <t>Պայմանագրային այլ ծառայությունների ձեռքբերում</t>
  </si>
  <si>
    <t>Այլ մասնագիտական ծառայությունների ձեռքբերում</t>
  </si>
  <si>
    <t>Ընթացիկ նորոգում և պահպանում (ծառայություններ և նյութեր)</t>
  </si>
  <si>
    <t>Նյութեր</t>
  </si>
  <si>
    <t>ՏՈԿՈՍԱՎՃԱՐՆԵՐ</t>
  </si>
  <si>
    <t>ՍՈՒԲՍԻԴԻԱՆԵՐ</t>
  </si>
  <si>
    <t>Սուբսիդիաներ պետական կազմակերպություններին</t>
  </si>
  <si>
    <t>Սուբսիդիաներ ոչ պետական կազմակերպություններին</t>
  </si>
  <si>
    <t>ԴՐԱՄԱՇՆՈՐՀՆԵՐ</t>
  </si>
  <si>
    <t>Դրամաշնորհներ օտարերկրյա կառավարություններին</t>
  </si>
  <si>
    <t xml:space="preserve"> - Ընթացիկ դրամաշնորհներ օտարերկրյա կառավարություններին</t>
  </si>
  <si>
    <t>Դրամաշնորհներ միջազգային կազմակերպություններին</t>
  </si>
  <si>
    <t xml:space="preserve"> - Ընթացիկ դրամաշնորհներ միջազգային կազմակերպություններին</t>
  </si>
  <si>
    <t>Ընթացիկ դրամաշնորհներ պետական հատվածի այլ մակարդակներին</t>
  </si>
  <si>
    <t>որից`</t>
  </si>
  <si>
    <t xml:space="preserve"> - Ընթացիկ դրամաշնորհներ պետական կառավարման հատվածին</t>
  </si>
  <si>
    <t xml:space="preserve"> - Ընթացիկ սուբվենցիաներ համայնքներին</t>
  </si>
  <si>
    <t xml:space="preserve"> - Պետական բյուջեից համայնքների բյուջեներին համահարթեցման սկզբունքով տրվող դոտացիաներ</t>
  </si>
  <si>
    <t xml:space="preserve"> - Օրենքների կիրարկման արդյունքում համայնքների բյուջեների կորուստների փոխհատուցում</t>
  </si>
  <si>
    <t xml:space="preserve"> - Ընթացիկ դրամաշնորհներ պետական և համայնքային ոչ առևտրային կազմակերպություններին</t>
  </si>
  <si>
    <t xml:space="preserve"> -  Ընթացիկ դրամաշնորհներ պետական և համայնքային առևտրային կազմակերպություններին</t>
  </si>
  <si>
    <t>Կապիտալ դրամաշնորհներ պետական հատվածի այլ մակարդակներին</t>
  </si>
  <si>
    <t xml:space="preserve"> - Կապիտալ սուբվենցիաներ համայնքներին</t>
  </si>
  <si>
    <t>ՍՈՑԻԱԼԱԿԱՆ ՆՊԱՍՏՆԵՐ ԵՎ ԿԵՆՍԱԹՈՇԱԿՆԵՐ</t>
  </si>
  <si>
    <t>Սոցիալական ապահովության նպաստներ</t>
  </si>
  <si>
    <t>Սոցիալական օգնության դրամական արտահայտությամբ նպաստներ (բյուջեից)</t>
  </si>
  <si>
    <t>Կենսաթոշակներ</t>
  </si>
  <si>
    <t>ԱՅԼ ԾԱԽՍԵՐ</t>
  </si>
  <si>
    <t>Նվիրատվություններ ոչ կառավարչական (հասարակական) կազմակերպություններին</t>
  </si>
  <si>
    <t>Հարկեր, պարտադիր վճարներ և տույժեր, որոնք կառավարման տարբեր մակարդակների կողմից կիրառվում են միմյանց նկատմամբ</t>
  </si>
  <si>
    <t>Դատարանների կողմից նշանակված տույժեր և տուգանքներ</t>
  </si>
  <si>
    <t>Այլ ծախսեր</t>
  </si>
  <si>
    <t>Պահուստային միջոցներ</t>
  </si>
  <si>
    <t>ՈՉ ՖԻՆԱՆՍԱԿԱՆ ԱԿՏԻՎՆԵՐԻ ՀԵՏ  ԳՈՐԾԱՌՆՈՒԹՅՈՒՆՆԵՐ</t>
  </si>
  <si>
    <t>ՈՉ ՖԻՆԱՆՍԱԿԱՆ ԱԿՏԻՎՆԵՐԻ ԳԾՈՎ ԾԱԽՍԵՐ</t>
  </si>
  <si>
    <t>ՀԻՄՆԱԿԱՆ ՄԻՋՈՑՆԵՐ</t>
  </si>
  <si>
    <t>ՇԵՆՔԵՐ ԵՎ ՇԻՆՈՒԹՅՈՒՆՆԵՐ</t>
  </si>
  <si>
    <t>ՄԵՔԵՆԱՆԵՐԻ ԵՎ ՍԱՐՔԱՎՈՐՈՒՄՆԵՐԻ ՁԵՌՔԲԵՐՈՒՄ, ՊԱՀՊԱՆՈՒՄ ԵՎ ՀԻՄՆԱՆՈՐՈԳՈՒՄ</t>
  </si>
  <si>
    <t>ԱՅԼ ՀԻՄՆԱԿԱՆ ՄԻՋՈՑՆԵՐ</t>
  </si>
  <si>
    <t>ՊԱՇԱՐՆԵՐ</t>
  </si>
  <si>
    <t>ՉԱՐՏԱԴՐՎԱԾ ԱԿՏԻՎՆԵՐ</t>
  </si>
  <si>
    <t>ՈՉ ՖԻՆԱՆՍԱԿԱՆ ԱԿՏԻՎՆԵՐԻ ՕՏԱՐՈՒՄԻՑ ՄՈՒՏՔԵՐ</t>
  </si>
  <si>
    <t xml:space="preserve"> - Ներքին տոկոսավճարներ</t>
  </si>
  <si>
    <t xml:space="preserve"> - Արտաքին տոկոսավճարներ</t>
  </si>
  <si>
    <t xml:space="preserve"> - Այլ ընթացիկ դրամաշնորհներ</t>
  </si>
  <si>
    <t xml:space="preserve"> - Հիվանդության և հաշմանդամության նպաստներ բյուջեից</t>
  </si>
  <si>
    <t xml:space="preserve"> - Մայրության նպաստներ բյուջեից</t>
  </si>
  <si>
    <t xml:space="preserve"> - Երեխաների կամ ընտանեկան նպաստներ բյուջեից</t>
  </si>
  <si>
    <t xml:space="preserve"> - Գործազրկության նպաստներ բյուջեից</t>
  </si>
  <si>
    <t xml:space="preserve"> - Կենսաթոշակի անցնելու հետ կապված և տարիքային նպաստներ բյուջեից</t>
  </si>
  <si>
    <t xml:space="preserve"> - Հուղարկավորության նպաստներ բյուջեից</t>
  </si>
  <si>
    <t xml:space="preserve"> - Կրթական, մշակութային և սպորտային նպաստներ բյուջեից</t>
  </si>
  <si>
    <t xml:space="preserve"> - Այլ նպաստներ բյուջեից</t>
  </si>
  <si>
    <t xml:space="preserve"> - Շենքերի և շինությունների ձեռքբերում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</si>
  <si>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</si>
  <si>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</si>
  <si>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</si>
  <si>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</si>
  <si>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</si>
  <si>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Աճեցվող ակտիվներ</t>
  </si>
  <si>
    <t xml:space="preserve"> - Ոչ նյութական հիմնական միջոցներ</t>
  </si>
  <si>
    <t xml:space="preserve"> - Գեոդեզիական-քարտեզագրական ծախսեր</t>
  </si>
  <si>
    <t xml:space="preserve"> - Նախագծահետազոտական ծախսեր</t>
  </si>
  <si>
    <t>(տնտեսագիտական դասակարգմամբ)</t>
  </si>
  <si>
    <t>ԸՆԴԱՄԵՆԸ</t>
  </si>
  <si>
    <t>Ա. Ներքին աղբյուրներ</t>
  </si>
  <si>
    <t xml:space="preserve">Բ. Արտաքին աղբյուրներ </t>
  </si>
  <si>
    <t>Պետական բյուջեի դեֆիցիտի ֆինանսավորման աղբյուրներն ու դրանց տարրերի անվանումները</t>
  </si>
  <si>
    <t xml:space="preserve">  ԸՆԴԱՄԵՆԸ</t>
  </si>
  <si>
    <t>Ա.Ներքին աղբյուրներ-ընդամենը</t>
  </si>
  <si>
    <t>1.1. Արժեթղթերի (բացառությամբ բաժնետոմսերի և կապիտալում այլ մասնակցության) թողարկումից և տեղաբաշխումից զուտ մուտքեր</t>
  </si>
  <si>
    <t>գանձապետական պարտատոմսեր</t>
  </si>
  <si>
    <t>պետական ներքին շահող փոխառության պարտատոմսերի ետ գնում</t>
  </si>
  <si>
    <t xml:space="preserve">մուրհակների մարում </t>
  </si>
  <si>
    <t>1.2. Ստացված վարկերի և փոխատվությունների մարում</t>
  </si>
  <si>
    <t>2.4.Վարկերի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</si>
  <si>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</si>
  <si>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</si>
  <si>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</si>
  <si>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>Բ. Արտաքին աղբյուրներ - ընդամենը</t>
  </si>
  <si>
    <t>Կառավարման մարմինների գործունեության հետևանքով առաջացած վնասվածքների կամ վնասների վերականգնում_x000D_</t>
  </si>
  <si>
    <t xml:space="preserve"> - Այլ ընթացիկ դրամաշնորհներ համայնքներին</t>
  </si>
  <si>
    <t>«Հայկական ատոմակայան»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</si>
  <si>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</si>
  <si>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</si>
  <si>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</si>
  <si>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Աշխատակազմի (կադրերի) գծով ընդհանուր բնույթի ծառայություններ</t>
  </si>
  <si>
    <t>Երկաթուղային տրանսպորտ</t>
  </si>
  <si>
    <t>Նախադպրոցական կրթություն</t>
  </si>
  <si>
    <t>Մոր և մանկան բժշկական ծառայություններ</t>
  </si>
  <si>
    <t>այդ թվում՝</t>
  </si>
  <si>
    <t>1. Փոխառու զուտ միջոցներ</t>
  </si>
  <si>
    <t>ՀՀ ֆինանսների նախարարություն</t>
  </si>
  <si>
    <t xml:space="preserve"> «ՎՏԲ-Հայաստան Բանկ» ՓԲԸ-ից ստացված վարկի մարում</t>
  </si>
  <si>
    <t xml:space="preserve"> այդ թվում</t>
  </si>
  <si>
    <t>«Նոր Ակունք» ՓԲԸ</t>
  </si>
  <si>
    <t>2. Ֆինանսական զուտ ակտիվներ</t>
  </si>
  <si>
    <t>2.2. Բաժնետոմսերի և կապիտալում այլ մասնակցության ձեռքբերում</t>
  </si>
  <si>
    <t>2.1. Վարկերի և փոխատվությունների տրամադրում</t>
  </si>
  <si>
    <t xml:space="preserve">    Հարկային եկամուտներ և պետական տուրքեր</t>
  </si>
  <si>
    <t>«Միջազգային էներգետիկ կորպորացիա» ՓԲԸ</t>
  </si>
  <si>
    <t>«Ակբա-Կրեդիտ Ագրիկոլ բանկ» ՓԲԸ</t>
  </si>
  <si>
    <t>Սպիտակի «Վանուհի» ԲԲԸ</t>
  </si>
  <si>
    <t>Այլ վարկառուներից</t>
  </si>
  <si>
    <t>«Հայջրմուղկոյուղի» ՓԲԸ</t>
  </si>
  <si>
    <t>Միջազգային ֆինանսական կազմակերպություններին կապիտալում մասնակցության գծով ստանձնած պարտավորությունների կատարում</t>
  </si>
  <si>
    <t>արտաբյուջետային միջոցների փոփոխություն</t>
  </si>
  <si>
    <t>արտաբյուջետային միջոցների հաշվի փոփոխություն</t>
  </si>
  <si>
    <t>«Կարեն Դեմիճյանի անվան մետրոպոլիտեն» ՓԲԸ</t>
  </si>
  <si>
    <t>«Հայաստանի ՓՄՁ ԶԱԿ» հիմնադրամ</t>
  </si>
  <si>
    <t>«Արմենիան մոլիբդեն փրոդաքշն» ՍՊԸ</t>
  </si>
  <si>
    <t>«Զանգեզուր մայնինգ» ՍՊԸ</t>
  </si>
  <si>
    <t>«Թամարա Ֆրութ» ՓԲԸ</t>
  </si>
  <si>
    <t>ՀՀ Կենտրոնական բանկից («Գերմանահայկական հիմնադրամ» ծրագրի կարգավորման գրասենյակի կողմից տնտեսության կայունացման վարկավորման ծրագրի շրջանակներում տրամադրված վարկերից)</t>
  </si>
  <si>
    <t xml:space="preserve">¹ Հաստատված է «Հայաստանի Հանրապետության 2014 թվականի պետական բյուջեի մասին» Հայաստանի Հանրապետության օրենքով:              </t>
  </si>
  <si>
    <t>Հայաստանի Հանրապետության 2014 թվականի պետական բյուջեի դեֆիցիտի (պակասուրդի) ֆինանսավորման աղբյուրների վերաբերյալ</t>
  </si>
  <si>
    <t>բ) արտաքին աղբյուրներից ստացվող դրամաշնորհային նպատակային միջոցների հաշվին իրականացվող ծրագրերի շրջանակներում բյուջետային վարկերի տրամադրում այդ ծրագրերում ներգրավված տնտեսվարող սուբյեկտներին</t>
  </si>
  <si>
    <t>«Վայք գրուպ» ՓԲԸ</t>
  </si>
  <si>
    <t>«ՓՄՁ ներդրումներ» ՈՒՎԿ հիմնադրամ</t>
  </si>
  <si>
    <t>«Հայջրմուղկոյուղի» ՓԲԸ «Համայնքային ջրամատակարարման և ջրահեռացման ծրագիր»</t>
  </si>
  <si>
    <t>«Բերրիություն» ԱՄ-ի Մասիսի շրջանային միավորում» ՍՊԸ</t>
  </si>
  <si>
    <t>«Հրաշք այգի» ՍՊԸ</t>
  </si>
  <si>
    <t>«Ստանդարտների ազգային ինստիտուտ» ՓԲԸ</t>
  </si>
  <si>
    <t>ՀՀ էկոնոմիկայի նախարարություն</t>
  </si>
  <si>
    <t>Ելքերի ֆինանսավորմանն ուղղվող 2014 թվականի տարեսկզբի ազատ միջոցներ</t>
  </si>
  <si>
    <t>ՀԱՇՎԵՏՎՈՒԹՅՈՒՆ</t>
  </si>
  <si>
    <t>ՀՈՂ</t>
  </si>
  <si>
    <t>Նախաքննություն</t>
  </si>
  <si>
    <t>Հայաստանի հեռուստատեսային և ռադիոհաղորդիչ ցանց ՓԲԸ</t>
  </si>
  <si>
    <t>ՀՀ տրանսպորտի և կապի նախարարություն</t>
  </si>
  <si>
    <t>գ)  կայունացման դեպոզիտային հաշվի միջոցներից վարկի տրամադրում «Ռադիոիզոտոպների արտադրության կենտրոն» ՓԲԸ-ին</t>
  </si>
  <si>
    <t>դ)  «Բերրիություն» ԱՄ-ի Մասիսի շրջանային միավորում» ՍՊԸ</t>
  </si>
  <si>
    <t>ե) «Հրաշք այգի» ՍՊԸ</t>
  </si>
  <si>
    <t>ը) «Միկշին» ՍՊԸ</t>
  </si>
  <si>
    <t>թ) այլ վարկերի տրամադրում</t>
  </si>
  <si>
    <t>զ) «Սալսա Դիվելոփմենթ» ՓԲԸ</t>
  </si>
  <si>
    <t>ա) արտաքին աղբյուրներից ստացվող վարկային նպատակային միջոցների հաշվին իրականացվող ծրագրերի շրջանակներում բյուջետային վարկերի տրամադրում այդ ծրագրերում ներգրավված տնտեսվարող սուբյեկտներին</t>
  </si>
  <si>
    <t>ՀՀ քաղաքաշինության նախարարություն</t>
  </si>
  <si>
    <t>ՀՀ պետական գույքի կառավարման վարչություն</t>
  </si>
  <si>
    <t>է) «Երևանի Վ. Բրյուսովի անվան պետական լեզվահասարակագիտական համալսարան» ՊՈԱԿ</t>
  </si>
  <si>
    <t>ՀՀ էներգետիկայի և բնական պաշարների նախարարություն</t>
  </si>
  <si>
    <t>«Բարձրավոլտ էլեկտրացանցեր» ՓԲԸ-ի կանոնադրական կապիտալի համալրում</t>
  </si>
  <si>
    <t>«ՖՈԿ» ՍՊԸ</t>
  </si>
  <si>
    <t>«Սալսա Դիվելոփմենթ» ՓԲԸ</t>
  </si>
  <si>
    <t>ԱՐՏԱԴՐԱԿԱՆ ՆՇԱՆԱԿՈՒԹՅԱՆ ՊԱՇԱՐՆԵՐ</t>
  </si>
  <si>
    <t>Նյութեր և պարագաներ</t>
  </si>
  <si>
    <t>ՎԵՐԱՎԱՃԱՌՔԻ ՀԱՄԱՐ ՆԱԽԱՏԵՍՎԱԾ ԱՊՐԱՆՔՆԵՐ</t>
  </si>
  <si>
    <t>Վերավաճառքի համար նախատեսված ապրանքներ</t>
  </si>
  <si>
    <t>ԵԿԱՄՈՒՏՆԵՐ</t>
  </si>
  <si>
    <t>ԾԱԽՍԵՐ</t>
  </si>
  <si>
    <t>Տարեկան պլան¹</t>
  </si>
  <si>
    <t>Տարեկա ճշտված պլան²</t>
  </si>
  <si>
    <t xml:space="preserve">Հայաստանի Հանրապետության 2014 թվականի պետական բյուջեի կատարման  վերաբերյալ                 </t>
  </si>
  <si>
    <t xml:space="preserve">Հայաստանի Հանրապետության 2014 թվականի պետական բյուջեի եկամուտների կատարման վերաբերյալ                 </t>
  </si>
  <si>
    <t>Հայաստանի Հանրապետության 2014 թվականի պետական բյուջեի ծախսերի կատարման վերաբերյալ</t>
  </si>
  <si>
    <t>Հայաստանի Հանրապետության 2014 թվականի պետական բյուջեի կատարման ծախսերի վերաբերյալ</t>
  </si>
  <si>
    <t>Փաստ</t>
  </si>
  <si>
    <t>ԴԵՖԻՑԻՏ (ՊԱԿԱՍՈՒՐԴ)</t>
  </si>
  <si>
    <t>Կատարման %-ը ճշտված պլանի նկատմամբ</t>
  </si>
  <si>
    <t xml:space="preserve">² Հաշվի են առնված հաշվետու ժամանակաշրջանում օրենսդրության համաձայն  կատարված փոփոխությունները: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</si>
</sst>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70" formatCode="_(* #,##0.0_);_(* \(#,##0.0\);_(* &quot;-&quot;??_);_(@_)"/>
    <numFmt numFmtId="171" formatCode="00"/>
    <numFmt numFmtId="173" formatCode="#,##0.0"/>
    <numFmt numFmtId="174" formatCode="_(* #,##0_);_(* \(#,##0\);_(* &quot;-&quot;??_);_(@_)"/>
    <numFmt numFmtId="175" formatCode="0.0%"/>
    <numFmt numFmtId="176" formatCode="_(* #,##0.00_);_(* \(#,##0.00\);_(* &quot;-&quot;?_);_(@_)"/>
  </numFmts>
  <fonts count="17" x14ac:knownFonts="1">
    <font>
      <sz val="10"/>
      <name val="Arial"/>
    </font>
    <font>
      <sz val="10"/>
      <name val="Arial"/>
    </font>
    <font>
      <sz val="10"/>
      <name val="Star"/>
    </font>
    <font>
      <sz val="10"/>
      <color indexed="8"/>
      <name val="MS Sans Serif"/>
    </font>
    <font>
      <b/>
      <sz val="11"/>
      <name val="GHEA Grapalat"/>
      <family val="3"/>
    </font>
    <font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8"/>
      <name val="Arial"/>
    </font>
    <font>
      <sz val="10"/>
      <name val="GHEA Grapalat"/>
    </font>
    <font>
      <sz val="10"/>
      <name val="Times Armenian"/>
    </font>
    <font>
      <b/>
      <sz val="10"/>
      <name val="GHEA Grapalat"/>
    </font>
    <font>
      <sz val="8"/>
      <name val="GHEA Grapalat"/>
    </font>
    <font>
      <b/>
      <sz val="11"/>
      <name val="GHEA Grapalat"/>
    </font>
    <font>
      <sz val="9"/>
      <name val="GHEA Grapalat"/>
    </font>
    <font>
      <sz val="10"/>
      <color indexed="9"/>
      <name val="GHEA Grapal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</cellStyleXfs>
  <cellXfs count="153">
    <xf numFmtId="0" fontId="0" fillId="0" borderId="0" xfId="0"/>
    <xf numFmtId="0" fontId="5" fillId="0" borderId="0" xfId="0" applyFont="1" applyFill="1"/>
    <xf numFmtId="0" fontId="6" fillId="0" borderId="0" xfId="0" applyFont="1" applyFill="1"/>
    <xf numFmtId="170" fontId="6" fillId="0" borderId="0" xfId="1" applyNumberFormat="1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0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70" fontId="6" fillId="0" borderId="0" xfId="1" applyNumberFormat="1" applyFont="1" applyFill="1" applyBorder="1"/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6" fillId="0" borderId="1" xfId="0" applyFont="1" applyFill="1" applyBorder="1"/>
    <xf numFmtId="0" fontId="7" fillId="0" borderId="0" xfId="0" applyFont="1" applyFill="1" applyAlignment="1">
      <alignment wrapText="1"/>
    </xf>
    <xf numFmtId="170" fontId="7" fillId="0" borderId="0" xfId="1" applyNumberFormat="1" applyFont="1" applyFill="1" applyAlignment="1">
      <alignment wrapText="1"/>
    </xf>
    <xf numFmtId="0" fontId="8" fillId="0" borderId="1" xfId="0" applyFont="1" applyFill="1" applyBorder="1" applyAlignment="1">
      <alignment textRotation="90"/>
    </xf>
    <xf numFmtId="0" fontId="6" fillId="0" borderId="3" xfId="0" applyFont="1" applyFill="1" applyBorder="1" applyAlignment="1"/>
    <xf numFmtId="0" fontId="6" fillId="0" borderId="0" xfId="0" applyFont="1"/>
    <xf numFmtId="0" fontId="6" fillId="0" borderId="1" xfId="0" applyFont="1" applyBorder="1"/>
    <xf numFmtId="43" fontId="6" fillId="0" borderId="0" xfId="0" applyNumberFormat="1" applyFont="1" applyFill="1"/>
    <xf numFmtId="0" fontId="6" fillId="0" borderId="0" xfId="0" applyFont="1" applyAlignment="1"/>
    <xf numFmtId="176" fontId="6" fillId="0" borderId="0" xfId="0" applyNumberFormat="1" applyFont="1"/>
    <xf numFmtId="0" fontId="6" fillId="0" borderId="4" xfId="0" applyFont="1" applyFill="1" applyBorder="1" applyAlignment="1"/>
    <xf numFmtId="0" fontId="8" fillId="0" borderId="0" xfId="0" applyFont="1" applyFill="1" applyBorder="1" applyAlignment="1">
      <alignment wrapText="1"/>
    </xf>
    <xf numFmtId="175" fontId="8" fillId="0" borderId="0" xfId="5" applyNumberFormat="1" applyFont="1" applyFill="1" applyBorder="1" applyAlignment="1"/>
    <xf numFmtId="173" fontId="8" fillId="0" borderId="0" xfId="4" applyNumberFormat="1" applyFont="1" applyFill="1" applyBorder="1" applyAlignment="1">
      <alignment horizontal="right" wrapText="1"/>
    </xf>
    <xf numFmtId="170" fontId="8" fillId="0" borderId="0" xfId="1" applyNumberFormat="1" applyFont="1" applyFill="1" applyBorder="1" applyAlignment="1">
      <alignment horizontal="right" wrapText="1"/>
    </xf>
    <xf numFmtId="170" fontId="6" fillId="0" borderId="0" xfId="0" applyNumberFormat="1" applyFont="1" applyFill="1" applyBorder="1"/>
    <xf numFmtId="0" fontId="8" fillId="0" borderId="0" xfId="0" applyFont="1" applyFill="1"/>
    <xf numFmtId="43" fontId="6" fillId="0" borderId="0" xfId="1" applyFont="1" applyBorder="1" applyAlignment="1">
      <alignment horizontal="right"/>
    </xf>
    <xf numFmtId="0" fontId="6" fillId="0" borderId="0" xfId="3" applyFont="1" applyFill="1"/>
    <xf numFmtId="0" fontId="6" fillId="0" borderId="0" xfId="3" applyFont="1" applyFill="1" applyBorder="1" applyAlignment="1"/>
    <xf numFmtId="0" fontId="6" fillId="0" borderId="0" xfId="3" applyFont="1" applyFill="1" applyBorder="1"/>
    <xf numFmtId="0" fontId="10" fillId="0" borderId="0" xfId="0" applyFont="1"/>
    <xf numFmtId="0" fontId="10" fillId="0" borderId="1" xfId="0" applyFont="1" applyBorder="1" applyAlignment="1">
      <alignment vertical="top" wrapText="1"/>
    </xf>
    <xf numFmtId="170" fontId="12" fillId="0" borderId="1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0" fontId="12" fillId="0" borderId="0" xfId="0" applyFont="1" applyFill="1" applyBorder="1" applyAlignment="1">
      <alignment horizontal="center" wrapText="1"/>
    </xf>
    <xf numFmtId="43" fontId="13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74" fontId="10" fillId="0" borderId="0" xfId="1" applyNumberFormat="1" applyFont="1" applyFill="1"/>
    <xf numFmtId="0" fontId="12" fillId="0" borderId="0" xfId="0" applyFont="1" applyFill="1" applyBorder="1" applyAlignment="1">
      <alignment wrapText="1"/>
    </xf>
    <xf numFmtId="170" fontId="12" fillId="0" borderId="0" xfId="1" applyNumberFormat="1" applyFont="1" applyFill="1" applyBorder="1" applyAlignment="1">
      <alignment wrapText="1"/>
    </xf>
    <xf numFmtId="43" fontId="12" fillId="0" borderId="0" xfId="1" applyNumberFormat="1" applyFont="1" applyFill="1" applyBorder="1" applyAlignment="1">
      <alignment wrapText="1"/>
    </xf>
    <xf numFmtId="175" fontId="12" fillId="0" borderId="0" xfId="5" applyNumberFormat="1" applyFont="1" applyFill="1" applyBorder="1" applyAlignment="1"/>
    <xf numFmtId="174" fontId="16" fillId="0" borderId="0" xfId="1" applyNumberFormat="1" applyFont="1" applyFill="1"/>
    <xf numFmtId="174" fontId="16" fillId="0" borderId="0" xfId="1" applyNumberFormat="1" applyFont="1" applyFill="1" applyBorder="1" applyAlignment="1">
      <alignment wrapText="1"/>
    </xf>
    <xf numFmtId="170" fontId="10" fillId="0" borderId="0" xfId="1" applyNumberFormat="1" applyFont="1" applyFill="1" applyBorder="1"/>
    <xf numFmtId="174" fontId="10" fillId="0" borderId="0" xfId="1" applyNumberFormat="1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2" fillId="0" borderId="1" xfId="0" applyFont="1" applyFill="1" applyBorder="1" applyAlignment="1">
      <alignment vertical="center" wrapText="1"/>
    </xf>
    <xf numFmtId="173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175" fontId="12" fillId="0" borderId="1" xfId="5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0" fontId="8" fillId="0" borderId="1" xfId="1" applyNumberFormat="1" applyFont="1" applyFill="1" applyBorder="1" applyAlignment="1">
      <alignment horizontal="right" vertical="center"/>
    </xf>
    <xf numFmtId="175" fontId="8" fillId="0" borderId="1" xfId="5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5" fontId="8" fillId="0" borderId="1" xfId="5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173" fontId="8" fillId="0" borderId="1" xfId="4" applyNumberFormat="1" applyFont="1" applyFill="1" applyBorder="1" applyAlignment="1">
      <alignment horizontal="right" vertical="center" wrapText="1"/>
    </xf>
    <xf numFmtId="170" fontId="8" fillId="0" borderId="1" xfId="1" applyNumberFormat="1" applyFont="1" applyFill="1" applyBorder="1" applyAlignment="1">
      <alignment horizontal="right" vertical="center" wrapText="1"/>
    </xf>
    <xf numFmtId="170" fontId="8" fillId="0" borderId="6" xfId="1" applyNumberFormat="1" applyFont="1" applyFill="1" applyBorder="1" applyAlignment="1">
      <alignment vertical="center"/>
    </xf>
    <xf numFmtId="175" fontId="8" fillId="0" borderId="5" xfId="5" applyNumberFormat="1" applyFont="1" applyFill="1" applyBorder="1" applyAlignment="1">
      <alignment vertical="center"/>
    </xf>
    <xf numFmtId="170" fontId="6" fillId="0" borderId="6" xfId="1" applyNumberFormat="1" applyFont="1" applyFill="1" applyBorder="1" applyAlignment="1">
      <alignment vertical="center"/>
    </xf>
    <xf numFmtId="175" fontId="8" fillId="0" borderId="6" xfId="5" applyNumberFormat="1" applyFont="1" applyFill="1" applyBorder="1" applyAlignment="1">
      <alignment vertical="center"/>
    </xf>
    <xf numFmtId="175" fontId="6" fillId="0" borderId="6" xfId="5" applyNumberFormat="1" applyFont="1" applyFill="1" applyBorder="1" applyAlignment="1">
      <alignment vertical="center"/>
    </xf>
    <xf numFmtId="170" fontId="6" fillId="0" borderId="6" xfId="1" applyNumberFormat="1" applyFont="1" applyFill="1" applyBorder="1" applyAlignment="1">
      <alignment horizontal="right" vertical="center"/>
    </xf>
    <xf numFmtId="170" fontId="6" fillId="0" borderId="7" xfId="1" applyNumberFormat="1" applyFont="1" applyFill="1" applyBorder="1" applyAlignment="1">
      <alignment vertical="center"/>
    </xf>
    <xf numFmtId="175" fontId="6" fillId="0" borderId="7" xfId="5" applyNumberFormat="1" applyFont="1" applyFill="1" applyBorder="1" applyAlignment="1">
      <alignment vertical="center"/>
    </xf>
    <xf numFmtId="170" fontId="6" fillId="0" borderId="0" xfId="1" applyNumberFormat="1" applyFont="1" applyFill="1" applyBorder="1" applyAlignment="1">
      <alignment vertical="center"/>
    </xf>
    <xf numFmtId="170" fontId="6" fillId="0" borderId="0" xfId="1" applyNumberFormat="1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0" fontId="6" fillId="0" borderId="8" xfId="1" applyNumberFormat="1" applyFont="1" applyFill="1" applyBorder="1" applyAlignment="1">
      <alignment vertical="center"/>
    </xf>
    <xf numFmtId="171" fontId="8" fillId="0" borderId="6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8" fillId="0" borderId="8" xfId="3" applyFont="1" applyFill="1" applyBorder="1" applyAlignment="1">
      <alignment vertical="center" wrapText="1"/>
    </xf>
    <xf numFmtId="0" fontId="6" fillId="0" borderId="8" xfId="3" applyFont="1" applyFill="1" applyBorder="1" applyAlignment="1">
      <alignment vertical="center"/>
    </xf>
    <xf numFmtId="0" fontId="6" fillId="0" borderId="8" xfId="3" applyFont="1" applyFill="1" applyBorder="1" applyAlignment="1">
      <alignment horizontal="left" vertical="center" wrapText="1"/>
    </xf>
    <xf numFmtId="0" fontId="6" fillId="0" borderId="8" xfId="3" applyFont="1" applyFill="1" applyBorder="1" applyAlignment="1">
      <alignment vertical="center" wrapText="1"/>
    </xf>
    <xf numFmtId="171" fontId="8" fillId="0" borderId="8" xfId="3" applyNumberFormat="1" applyFont="1" applyFill="1" applyBorder="1" applyAlignment="1">
      <alignment vertical="center"/>
    </xf>
    <xf numFmtId="171" fontId="8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Alignment="1">
      <alignment horizontal="left" vertical="center" wrapText="1"/>
    </xf>
    <xf numFmtId="171" fontId="6" fillId="0" borderId="8" xfId="3" applyNumberFormat="1" applyFont="1" applyFill="1" applyBorder="1" applyAlignment="1">
      <alignment vertical="center" wrapText="1"/>
    </xf>
    <xf numFmtId="0" fontId="8" fillId="0" borderId="8" xfId="3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horizontal="left" vertical="center" wrapText="1"/>
    </xf>
    <xf numFmtId="0" fontId="6" fillId="0" borderId="8" xfId="3" applyNumberFormat="1" applyFont="1" applyFill="1" applyBorder="1" applyAlignment="1">
      <alignment horizontal="left" vertical="center" wrapText="1"/>
    </xf>
    <xf numFmtId="171" fontId="8" fillId="0" borderId="7" xfId="3" applyNumberFormat="1" applyFont="1" applyFill="1" applyBorder="1" applyAlignment="1">
      <alignment vertical="center"/>
    </xf>
    <xf numFmtId="0" fontId="6" fillId="0" borderId="9" xfId="3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173" fontId="8" fillId="0" borderId="1" xfId="0" applyNumberFormat="1" applyFont="1" applyFill="1" applyBorder="1" applyAlignment="1">
      <alignment horizontal="right" vertical="center" wrapText="1"/>
    </xf>
    <xf numFmtId="175" fontId="8" fillId="0" borderId="1" xfId="5" applyNumberFormat="1" applyFont="1" applyFill="1" applyBorder="1" applyAlignment="1">
      <alignment horizontal="right" vertical="center" wrapText="1"/>
    </xf>
    <xf numFmtId="170" fontId="6" fillId="0" borderId="1" xfId="1" applyNumberFormat="1" applyFont="1" applyFill="1" applyBorder="1" applyAlignment="1">
      <alignment horizontal="left" vertical="center" wrapText="1"/>
    </xf>
    <xf numFmtId="170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173" fontId="6" fillId="0" borderId="1" xfId="0" applyNumberFormat="1" applyFont="1" applyFill="1" applyBorder="1" applyAlignment="1">
      <alignment horizontal="right" vertical="center" wrapText="1"/>
    </xf>
    <xf numFmtId="175" fontId="6" fillId="0" borderId="1" xfId="5" applyNumberFormat="1" applyFont="1" applyFill="1" applyBorder="1" applyAlignment="1">
      <alignment horizontal="right" vertical="center" wrapText="1"/>
    </xf>
    <xf numFmtId="175" fontId="6" fillId="0" borderId="2" xfId="5" applyNumberFormat="1" applyFont="1" applyFill="1" applyBorder="1" applyAlignment="1">
      <alignment horizontal="right" vertical="center" wrapText="1"/>
    </xf>
    <xf numFmtId="175" fontId="8" fillId="0" borderId="2" xfId="5" applyNumberFormat="1" applyFont="1" applyFill="1" applyBorder="1" applyAlignment="1">
      <alignment horizontal="right" vertical="center" wrapText="1"/>
    </xf>
    <xf numFmtId="175" fontId="6" fillId="0" borderId="3" xfId="5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175" fontId="6" fillId="0" borderId="3" xfId="5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70" fontId="8" fillId="0" borderId="5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170" fontId="6" fillId="0" borderId="5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175" fontId="8" fillId="0" borderId="1" xfId="5" applyNumberFormat="1" applyFont="1" applyBorder="1" applyAlignment="1">
      <alignment vertical="center"/>
    </xf>
    <xf numFmtId="170" fontId="6" fillId="0" borderId="1" xfId="1" applyNumberFormat="1" applyFont="1" applyFill="1" applyBorder="1" applyAlignment="1">
      <alignment horizontal="right" vertical="center"/>
    </xf>
    <xf numFmtId="170" fontId="6" fillId="0" borderId="1" xfId="0" applyNumberFormat="1" applyFont="1" applyBorder="1" applyAlignment="1">
      <alignment vertical="center"/>
    </xf>
    <xf numFmtId="170" fontId="12" fillId="0" borderId="1" xfId="1" applyNumberFormat="1" applyFont="1" applyFill="1" applyBorder="1" applyAlignment="1">
      <alignment vertical="center"/>
    </xf>
    <xf numFmtId="175" fontId="12" fillId="0" borderId="1" xfId="5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0" fontId="10" fillId="0" borderId="1" xfId="1" applyNumberFormat="1" applyFont="1" applyFill="1" applyBorder="1" applyAlignment="1">
      <alignment vertical="center" wrapText="1"/>
    </xf>
    <xf numFmtId="175" fontId="10" fillId="0" borderId="1" xfId="5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0" fontId="10" fillId="0" borderId="1" xfId="1" applyNumberFormat="1" applyFont="1" applyFill="1" applyBorder="1" applyAlignment="1">
      <alignment vertical="center"/>
    </xf>
    <xf numFmtId="170" fontId="10" fillId="0" borderId="1" xfId="1" applyNumberFormat="1" applyFont="1" applyFill="1" applyBorder="1" applyAlignment="1">
      <alignment horizontal="right" vertical="center"/>
    </xf>
    <xf numFmtId="175" fontId="10" fillId="0" borderId="1" xfId="5" applyNumberFormat="1" applyFont="1" applyFill="1" applyBorder="1" applyAlignment="1">
      <alignment vertical="center"/>
    </xf>
    <xf numFmtId="170" fontId="12" fillId="0" borderId="1" xfId="1" applyNumberFormat="1" applyFont="1" applyFill="1" applyBorder="1" applyAlignment="1">
      <alignment vertical="center" wrapText="1"/>
    </xf>
    <xf numFmtId="175" fontId="12" fillId="0" borderId="1" xfId="5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170" fontId="10" fillId="0" borderId="7" xfId="1" applyNumberFormat="1" applyFont="1" applyFill="1" applyBorder="1" applyAlignment="1">
      <alignment horizontal="right" vertical="center"/>
    </xf>
    <xf numFmtId="170" fontId="12" fillId="0" borderId="1" xfId="1" applyNumberFormat="1" applyFont="1" applyFill="1" applyBorder="1" applyAlignment="1" applyProtection="1">
      <alignment vertical="center" wrapText="1"/>
      <protection locked="0"/>
    </xf>
    <xf numFmtId="175" fontId="12" fillId="0" borderId="1" xfId="5" applyNumberFormat="1" applyFont="1" applyFill="1" applyBorder="1" applyAlignment="1" applyProtection="1">
      <alignment vertical="center" wrapText="1"/>
      <protection locked="0"/>
    </xf>
    <xf numFmtId="170" fontId="10" fillId="0" borderId="1" xfId="1" applyNumberFormat="1" applyFont="1" applyFill="1" applyBorder="1" applyAlignment="1" applyProtection="1">
      <alignment vertical="center" wrapText="1"/>
      <protection locked="0"/>
    </xf>
    <xf numFmtId="175" fontId="10" fillId="0" borderId="1" xfId="5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70" fontId="10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6" fillId="0" borderId="0" xfId="3" applyFont="1" applyFill="1" applyAlignment="1">
      <alignment horizontal="left" wrapText="1"/>
    </xf>
    <xf numFmtId="0" fontId="6" fillId="0" borderId="0" xfId="3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 wrapText="1"/>
    </xf>
  </cellXfs>
  <cellStyles count="7">
    <cellStyle name="Comma" xfId="1" builtinId="3"/>
    <cellStyle name="Comma 2" xfId="2"/>
    <cellStyle name="Normal" xfId="0" builtinId="0"/>
    <cellStyle name="Normal_functional_1" xfId="3"/>
    <cellStyle name="Normal_turq" xfId="4"/>
    <cellStyle name="Percent" xfId="5" builtinId="5"/>
    <cellStyle name="Style 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7" sqref="C7"/>
    </sheetView>
  </sheetViews>
  <sheetFormatPr defaultRowHeight="13.5" x14ac:dyDescent="0.25"/>
  <cols>
    <col min="1" max="1" width="25" style="36" customWidth="1"/>
    <col min="2" max="2" width="16.85546875" style="36" customWidth="1"/>
    <col min="3" max="3" width="17.7109375" style="36" customWidth="1"/>
    <col min="4" max="4" width="16.7109375" style="36" customWidth="1"/>
    <col min="5" max="5" width="12" style="36" customWidth="1"/>
    <col min="6" max="16384" width="9.140625" style="36"/>
  </cols>
  <sheetData>
    <row r="1" spans="1:5" ht="16.5" x14ac:dyDescent="0.3">
      <c r="A1" s="139" t="s">
        <v>278</v>
      </c>
      <c r="B1" s="139"/>
      <c r="C1" s="139"/>
      <c r="D1" s="139"/>
      <c r="E1" s="139"/>
    </row>
    <row r="2" spans="1:5" ht="35.25" customHeight="1" x14ac:dyDescent="0.3">
      <c r="A2" s="140" t="s">
        <v>305</v>
      </c>
      <c r="B2" s="140"/>
      <c r="C2" s="140"/>
      <c r="D2" s="140"/>
      <c r="E2" s="140"/>
    </row>
    <row r="3" spans="1:5" x14ac:dyDescent="0.25">
      <c r="A3" s="141" t="s">
        <v>8</v>
      </c>
      <c r="B3" s="141"/>
      <c r="C3" s="141"/>
      <c r="D3" s="141"/>
      <c r="E3" s="141"/>
    </row>
    <row r="6" spans="1:5" ht="72.75" customHeight="1" x14ac:dyDescent="0.25">
      <c r="A6" s="37"/>
      <c r="B6" s="38" t="s">
        <v>303</v>
      </c>
      <c r="C6" s="39" t="s">
        <v>304</v>
      </c>
      <c r="D6" s="38" t="s">
        <v>309</v>
      </c>
      <c r="E6" s="38" t="s">
        <v>311</v>
      </c>
    </row>
    <row r="7" spans="1:5" ht="29.25" customHeight="1" x14ac:dyDescent="0.25">
      <c r="A7" s="57" t="s">
        <v>301</v>
      </c>
      <c r="B7" s="58">
        <v>1135902832</v>
      </c>
      <c r="C7" s="58">
        <v>1188762632.0000002</v>
      </c>
      <c r="D7" s="58">
        <v>1144762734.8910003</v>
      </c>
      <c r="E7" s="60">
        <f>D7/C7</f>
        <v>0.96298681004552311</v>
      </c>
    </row>
    <row r="8" spans="1:5" ht="29.25" customHeight="1" x14ac:dyDescent="0.25">
      <c r="A8" s="59" t="s">
        <v>302</v>
      </c>
      <c r="B8" s="58">
        <v>1246437412</v>
      </c>
      <c r="C8" s="58">
        <v>1294493160.1399999</v>
      </c>
      <c r="D8" s="58">
        <v>1235053437.5299997</v>
      </c>
      <c r="E8" s="60">
        <f>D8/C8</f>
        <v>0.95408262906265828</v>
      </c>
    </row>
    <row r="9" spans="1:5" ht="29.25" customHeight="1" x14ac:dyDescent="0.25">
      <c r="A9" s="57" t="s">
        <v>310</v>
      </c>
      <c r="B9" s="58">
        <v>110534580</v>
      </c>
      <c r="C9" s="58">
        <v>105730528.10000002</v>
      </c>
      <c r="D9" s="58">
        <v>90290702.641900003</v>
      </c>
      <c r="E9" s="60">
        <f>D9/C9</f>
        <v>0.85397003367374635</v>
      </c>
    </row>
    <row r="14" spans="1:5" ht="40.5" customHeight="1" x14ac:dyDescent="0.25">
      <c r="A14" s="142" t="s">
        <v>267</v>
      </c>
      <c r="B14" s="142"/>
      <c r="C14" s="142"/>
      <c r="D14" s="142"/>
      <c r="E14" s="142"/>
    </row>
    <row r="15" spans="1:5" ht="40.5" customHeight="1" x14ac:dyDescent="0.25">
      <c r="A15" s="138" t="s">
        <v>312</v>
      </c>
      <c r="B15" s="138"/>
      <c r="C15" s="138"/>
      <c r="D15" s="138"/>
      <c r="E15" s="138"/>
    </row>
  </sheetData>
  <mergeCells count="5">
    <mergeCell ref="A15:E15"/>
    <mergeCell ref="A1:E1"/>
    <mergeCell ref="A2:E2"/>
    <mergeCell ref="A3:E3"/>
    <mergeCell ref="A14:E14"/>
  </mergeCells>
  <phoneticPr fontId="9" type="noConversion"/>
  <pageMargins left="0.95" right="0.16" top="1" bottom="1" header="0.5" footer="0.5"/>
  <pageSetup paperSize="9" firstPageNumber="266" orientation="portrait" useFirstPageNumber="1" verticalDpi="0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2" sqref="A22"/>
    </sheetView>
  </sheetViews>
  <sheetFormatPr defaultRowHeight="13.5" x14ac:dyDescent="0.25"/>
  <cols>
    <col min="1" max="1" width="36.7109375" style="2" customWidth="1"/>
    <col min="2" max="2" width="17.140625" style="2" customWidth="1"/>
    <col min="3" max="3" width="17.5703125" style="2" customWidth="1"/>
    <col min="4" max="4" width="16.7109375" style="2" customWidth="1"/>
    <col min="5" max="5" width="12.7109375" style="2" customWidth="1"/>
    <col min="6" max="16384" width="9.140625" style="2"/>
  </cols>
  <sheetData>
    <row r="1" spans="1:5" ht="18.75" customHeight="1" x14ac:dyDescent="0.3">
      <c r="A1" s="145" t="s">
        <v>278</v>
      </c>
      <c r="B1" s="145"/>
      <c r="C1" s="145"/>
      <c r="D1" s="145"/>
      <c r="E1" s="145"/>
    </row>
    <row r="2" spans="1:5" ht="37.5" customHeight="1" x14ac:dyDescent="0.3">
      <c r="A2" s="146" t="s">
        <v>306</v>
      </c>
      <c r="B2" s="146"/>
      <c r="C2" s="146"/>
      <c r="D2" s="146"/>
      <c r="E2" s="146"/>
    </row>
    <row r="3" spans="1:5" x14ac:dyDescent="0.25">
      <c r="A3" s="144" t="s">
        <v>8</v>
      </c>
      <c r="B3" s="144"/>
      <c r="C3" s="144"/>
      <c r="D3" s="144"/>
      <c r="E3" s="144"/>
    </row>
    <row r="4" spans="1:5" ht="14.25" x14ac:dyDescent="0.25">
      <c r="A4" s="14"/>
      <c r="B4" s="14"/>
    </row>
    <row r="5" spans="1:5" ht="71.25" x14ac:dyDescent="0.25">
      <c r="A5" s="15"/>
      <c r="B5" s="8" t="s">
        <v>303</v>
      </c>
      <c r="C5" s="7" t="s">
        <v>304</v>
      </c>
      <c r="D5" s="8" t="s">
        <v>309</v>
      </c>
      <c r="E5" s="8" t="s">
        <v>311</v>
      </c>
    </row>
    <row r="6" spans="1:5" ht="20.25" customHeight="1" x14ac:dyDescent="0.25">
      <c r="A6" s="61" t="s">
        <v>9</v>
      </c>
      <c r="B6" s="62">
        <f>SUM(B8:B10)</f>
        <v>1135902832</v>
      </c>
      <c r="C6" s="62">
        <f>SUM(C8:C10)</f>
        <v>1188762632.0000002</v>
      </c>
      <c r="D6" s="62">
        <f>SUM(D8:D10)</f>
        <v>1144762734.8910003</v>
      </c>
      <c r="E6" s="63">
        <f>D6/C6</f>
        <v>0.96298681004552311</v>
      </c>
    </row>
    <row r="7" spans="1:5" ht="14.25" customHeight="1" x14ac:dyDescent="0.25">
      <c r="A7" s="64" t="s">
        <v>10</v>
      </c>
      <c r="B7" s="62"/>
      <c r="C7" s="62"/>
      <c r="D7" s="65"/>
      <c r="E7" s="63"/>
    </row>
    <row r="8" spans="1:5" ht="35.25" customHeight="1" x14ac:dyDescent="0.25">
      <c r="A8" s="66" t="s">
        <v>252</v>
      </c>
      <c r="B8" s="67">
        <v>1097769794.5</v>
      </c>
      <c r="C8" s="68">
        <v>1100070798.8000002</v>
      </c>
      <c r="D8" s="67">
        <v>1064118388.3260003</v>
      </c>
      <c r="E8" s="63">
        <f>D8/C8</f>
        <v>0.96731809396884438</v>
      </c>
    </row>
    <row r="9" spans="1:5" ht="20.25" customHeight="1" x14ac:dyDescent="0.25">
      <c r="A9" s="61" t="s">
        <v>12</v>
      </c>
      <c r="B9" s="67">
        <v>19991746.300000001</v>
      </c>
      <c r="C9" s="68">
        <v>25115959.699999996</v>
      </c>
      <c r="D9" s="67">
        <v>17250432.625</v>
      </c>
      <c r="E9" s="63">
        <f>D9/C9</f>
        <v>0.68683151394768338</v>
      </c>
    </row>
    <row r="10" spans="1:5" ht="20.25" customHeight="1" x14ac:dyDescent="0.25">
      <c r="A10" s="61" t="s">
        <v>11</v>
      </c>
      <c r="B10" s="67">
        <v>18141291.199999999</v>
      </c>
      <c r="C10" s="68">
        <v>63575873.499999993</v>
      </c>
      <c r="D10" s="67">
        <v>63393913.940000005</v>
      </c>
      <c r="E10" s="63">
        <f>D10/C10</f>
        <v>0.99713791490415016</v>
      </c>
    </row>
    <row r="11" spans="1:5" ht="20.25" customHeight="1" x14ac:dyDescent="0.25">
      <c r="A11" s="26"/>
      <c r="B11" s="28"/>
      <c r="C11" s="29"/>
      <c r="D11" s="28"/>
      <c r="E11" s="27"/>
    </row>
    <row r="12" spans="1:5" ht="20.25" customHeight="1" x14ac:dyDescent="0.25">
      <c r="A12" s="26"/>
      <c r="B12" s="28"/>
      <c r="C12" s="29"/>
      <c r="D12" s="28"/>
      <c r="E12" s="27"/>
    </row>
    <row r="13" spans="1:5" ht="20.25" customHeight="1" x14ac:dyDescent="0.25">
      <c r="A13" s="26"/>
      <c r="B13" s="28"/>
      <c r="C13" s="29"/>
      <c r="D13" s="28"/>
      <c r="E13" s="27"/>
    </row>
    <row r="14" spans="1:5" ht="32.25" customHeight="1" x14ac:dyDescent="0.25">
      <c r="A14" s="143" t="s">
        <v>267</v>
      </c>
      <c r="B14" s="143"/>
      <c r="C14" s="143"/>
      <c r="D14" s="143"/>
      <c r="E14" s="143"/>
    </row>
    <row r="15" spans="1:5" ht="28.5" customHeight="1" x14ac:dyDescent="0.25">
      <c r="A15" s="144" t="s">
        <v>312</v>
      </c>
      <c r="B15" s="144"/>
      <c r="C15" s="144"/>
      <c r="D15" s="144"/>
      <c r="E15" s="144"/>
    </row>
  </sheetData>
  <mergeCells count="5">
    <mergeCell ref="A14:E14"/>
    <mergeCell ref="A15:E15"/>
    <mergeCell ref="A1:E1"/>
    <mergeCell ref="A2:E2"/>
    <mergeCell ref="A3:E3"/>
  </mergeCells>
  <phoneticPr fontId="0" type="noConversion"/>
  <pageMargins left="0.55000000000000004" right="0.2" top="1.1000000000000001" bottom="1" header="0.54" footer="0.5"/>
  <pageSetup paperSize="9" scale="95" firstPageNumber="267" orientation="portrait" useFirstPageNumber="1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opLeftCell="A160" zoomScaleNormal="100" workbookViewId="0">
      <selection activeCell="D14" sqref="D14"/>
    </sheetView>
  </sheetViews>
  <sheetFormatPr defaultRowHeight="13.5" x14ac:dyDescent="0.25"/>
  <cols>
    <col min="1" max="1" width="4" style="2" bestFit="1" customWidth="1"/>
    <col min="2" max="3" width="4.85546875" style="2" bestFit="1" customWidth="1"/>
    <col min="4" max="4" width="50.140625" style="19" customWidth="1"/>
    <col min="5" max="5" width="16.42578125" style="3" customWidth="1"/>
    <col min="6" max="6" width="17" style="2" customWidth="1"/>
    <col min="7" max="7" width="17" style="3" customWidth="1"/>
    <col min="8" max="8" width="8.42578125" style="3" customWidth="1"/>
    <col min="9" max="16384" width="9.140625" style="2"/>
  </cols>
  <sheetData>
    <row r="1" spans="1:8" s="1" customFormat="1" ht="15" customHeight="1" x14ac:dyDescent="0.3">
      <c r="A1" s="145" t="s">
        <v>278</v>
      </c>
      <c r="B1" s="145"/>
      <c r="C1" s="145"/>
      <c r="D1" s="145"/>
      <c r="E1" s="145"/>
      <c r="F1" s="145"/>
      <c r="G1" s="145"/>
      <c r="H1" s="145"/>
    </row>
    <row r="2" spans="1:8" s="1" customFormat="1" ht="17.25" x14ac:dyDescent="0.3">
      <c r="A2" s="145" t="s">
        <v>307</v>
      </c>
      <c r="B2" s="145"/>
      <c r="C2" s="145"/>
      <c r="D2" s="145"/>
      <c r="E2" s="145"/>
      <c r="F2" s="145"/>
      <c r="G2" s="145"/>
      <c r="H2" s="145"/>
    </row>
    <row r="3" spans="1:8" ht="12.75" customHeight="1" x14ac:dyDescent="0.25">
      <c r="A3" s="149" t="s">
        <v>145</v>
      </c>
      <c r="B3" s="149"/>
      <c r="C3" s="149"/>
      <c r="D3" s="149"/>
      <c r="E3" s="149"/>
      <c r="F3" s="149"/>
      <c r="G3" s="149"/>
      <c r="H3" s="149"/>
    </row>
    <row r="4" spans="1:8" ht="12.75" customHeight="1" x14ac:dyDescent="0.25">
      <c r="A4" s="150" t="s">
        <v>8</v>
      </c>
      <c r="B4" s="150"/>
      <c r="C4" s="150"/>
      <c r="D4" s="150"/>
      <c r="E4" s="150"/>
      <c r="F4" s="150"/>
      <c r="G4" s="150"/>
      <c r="H4" s="150"/>
    </row>
    <row r="5" spans="1:8" ht="12.75" customHeight="1" x14ac:dyDescent="0.25">
      <c r="A5" s="16"/>
      <c r="B5" s="16"/>
      <c r="C5" s="16"/>
      <c r="D5" s="16"/>
      <c r="E5" s="17"/>
      <c r="F5" s="16"/>
      <c r="G5" s="17"/>
      <c r="H5" s="17"/>
    </row>
    <row r="6" spans="1:8" ht="102.75" customHeight="1" x14ac:dyDescent="0.25">
      <c r="A6" s="18" t="s">
        <v>13</v>
      </c>
      <c r="B6" s="18" t="s">
        <v>144</v>
      </c>
      <c r="C6" s="18" t="s">
        <v>14</v>
      </c>
      <c r="D6" s="25"/>
      <c r="E6" s="8" t="s">
        <v>303</v>
      </c>
      <c r="F6" s="7" t="s">
        <v>304</v>
      </c>
      <c r="G6" s="8" t="s">
        <v>309</v>
      </c>
      <c r="H6" s="8" t="s">
        <v>311</v>
      </c>
    </row>
    <row r="7" spans="1:8" ht="14.25" x14ac:dyDescent="0.25">
      <c r="A7" s="79"/>
      <c r="B7" s="79"/>
      <c r="C7" s="79"/>
      <c r="D7" s="80" t="s">
        <v>15</v>
      </c>
      <c r="E7" s="69">
        <f>E9+E29+E39+E55+E83+E93+E101+E119+E140+E161+E181</f>
        <v>1246437412</v>
      </c>
      <c r="F7" s="69">
        <f>F9+F29+F39+F55+F83+F93+F101+F119+F140+F161+F181</f>
        <v>1294493160.1399999</v>
      </c>
      <c r="G7" s="69">
        <f>G9+G29+G39+G55+G83+G93+G101+G119+G140+G161+G181</f>
        <v>1235053437.5299997</v>
      </c>
      <c r="H7" s="70">
        <f>G7/F7</f>
        <v>0.95408262906265828</v>
      </c>
    </row>
    <row r="8" spans="1:8" s="3" customFormat="1" x14ac:dyDescent="0.25">
      <c r="A8" s="71"/>
      <c r="B8" s="71"/>
      <c r="C8" s="71"/>
      <c r="D8" s="81" t="s">
        <v>10</v>
      </c>
      <c r="E8" s="71"/>
      <c r="F8" s="71"/>
      <c r="G8" s="71"/>
      <c r="H8" s="71"/>
    </row>
    <row r="9" spans="1:8" ht="28.5" x14ac:dyDescent="0.25">
      <c r="A9" s="82">
        <v>1</v>
      </c>
      <c r="B9" s="82"/>
      <c r="C9" s="83"/>
      <c r="D9" s="84" t="s">
        <v>16</v>
      </c>
      <c r="E9" s="69">
        <f>E11+E15+E19+E21+E23+E25+E27</f>
        <v>218316442.30000001</v>
      </c>
      <c r="F9" s="69">
        <f>F11+F15+F19+F21+F23+F25+F27</f>
        <v>225171724.03000003</v>
      </c>
      <c r="G9" s="69">
        <f>G11+G15+G19+G21+G23+G25+G27</f>
        <v>217276107.57999998</v>
      </c>
      <c r="H9" s="72">
        <f>G9/F9</f>
        <v>0.96493513346752147</v>
      </c>
    </row>
    <row r="10" spans="1:8" ht="14.25" x14ac:dyDescent="0.25">
      <c r="A10" s="82"/>
      <c r="B10" s="82"/>
      <c r="C10" s="83"/>
      <c r="D10" s="85" t="s">
        <v>10</v>
      </c>
      <c r="E10" s="71"/>
      <c r="F10" s="71"/>
      <c r="G10" s="71"/>
      <c r="H10" s="73"/>
    </row>
    <row r="11" spans="1:8" ht="51" customHeight="1" x14ac:dyDescent="0.25">
      <c r="A11" s="82"/>
      <c r="B11" s="82">
        <v>1</v>
      </c>
      <c r="C11" s="82"/>
      <c r="D11" s="86" t="s">
        <v>17</v>
      </c>
      <c r="E11" s="71">
        <f>SUM(E12:E14)</f>
        <v>86980138.299999997</v>
      </c>
      <c r="F11" s="71">
        <f>SUM(F12:F14)</f>
        <v>94744319.829999998</v>
      </c>
      <c r="G11" s="71">
        <f>SUM(G12:G14)</f>
        <v>90698431.219999999</v>
      </c>
      <c r="H11" s="73">
        <f>G11/F11</f>
        <v>0.95729676863732249</v>
      </c>
    </row>
    <row r="12" spans="1:8" ht="34.5" customHeight="1" x14ac:dyDescent="0.25">
      <c r="A12" s="82"/>
      <c r="B12" s="82"/>
      <c r="C12" s="82">
        <v>1</v>
      </c>
      <c r="D12" s="86" t="s">
        <v>18</v>
      </c>
      <c r="E12" s="71">
        <v>17910570.699999999</v>
      </c>
      <c r="F12" s="71">
        <v>18299346.600000001</v>
      </c>
      <c r="G12" s="71">
        <v>17738348.699999999</v>
      </c>
      <c r="H12" s="73">
        <f t="shared" ref="H12:H72" si="0">G12/F12</f>
        <v>0.96934328245359302</v>
      </c>
    </row>
    <row r="13" spans="1:8" ht="18.75" customHeight="1" x14ac:dyDescent="0.25">
      <c r="A13" s="82"/>
      <c r="B13" s="82"/>
      <c r="C13" s="82">
        <v>2</v>
      </c>
      <c r="D13" s="86" t="s">
        <v>19</v>
      </c>
      <c r="E13" s="71">
        <v>56985443.299999997</v>
      </c>
      <c r="F13" s="71">
        <v>63103964.399999999</v>
      </c>
      <c r="G13" s="71">
        <v>59792022.810000002</v>
      </c>
      <c r="H13" s="73">
        <f t="shared" si="0"/>
        <v>0.94751610898791649</v>
      </c>
    </row>
    <row r="14" spans="1:8" ht="18.75" customHeight="1" x14ac:dyDescent="0.25">
      <c r="A14" s="82"/>
      <c r="B14" s="82"/>
      <c r="C14" s="82">
        <v>3</v>
      </c>
      <c r="D14" s="86" t="s">
        <v>20</v>
      </c>
      <c r="E14" s="71">
        <v>12084124.300000001</v>
      </c>
      <c r="F14" s="71">
        <v>13341008.83</v>
      </c>
      <c r="G14" s="71">
        <v>13168059.710000001</v>
      </c>
      <c r="H14" s="73">
        <f t="shared" si="0"/>
        <v>0.98703627872495758</v>
      </c>
    </row>
    <row r="15" spans="1:8" ht="14.25" x14ac:dyDescent="0.25">
      <c r="A15" s="82"/>
      <c r="B15" s="82">
        <v>3</v>
      </c>
      <c r="C15" s="82"/>
      <c r="D15" s="86" t="s">
        <v>21</v>
      </c>
      <c r="E15" s="71">
        <f>SUM(E16:E18)</f>
        <v>3120949.4000000004</v>
      </c>
      <c r="F15" s="71">
        <f>SUM(F16:F18)</f>
        <v>3190417.7</v>
      </c>
      <c r="G15" s="71">
        <f>SUM(G16:G18)</f>
        <v>3125953.83</v>
      </c>
      <c r="H15" s="73">
        <f t="shared" si="0"/>
        <v>0.9797945359944561</v>
      </c>
    </row>
    <row r="16" spans="1:8" ht="27" x14ac:dyDescent="0.25">
      <c r="A16" s="82"/>
      <c r="B16" s="82"/>
      <c r="C16" s="82">
        <v>1</v>
      </c>
      <c r="D16" s="86" t="s">
        <v>239</v>
      </c>
      <c r="E16" s="71">
        <v>599461.80000000005</v>
      </c>
      <c r="F16" s="71">
        <v>628404.1</v>
      </c>
      <c r="G16" s="71">
        <v>600974.68000000005</v>
      </c>
      <c r="H16" s="73">
        <f t="shared" si="0"/>
        <v>0.9563506667127093</v>
      </c>
    </row>
    <row r="17" spans="1:8" ht="27" x14ac:dyDescent="0.25">
      <c r="A17" s="82"/>
      <c r="B17" s="82"/>
      <c r="C17" s="82">
        <v>2</v>
      </c>
      <c r="D17" s="86" t="s">
        <v>22</v>
      </c>
      <c r="E17" s="71">
        <v>1543840.1</v>
      </c>
      <c r="F17" s="71">
        <v>1584366.1</v>
      </c>
      <c r="G17" s="71">
        <v>1555706.06</v>
      </c>
      <c r="H17" s="73">
        <f t="shared" si="0"/>
        <v>0.98191072126574785</v>
      </c>
    </row>
    <row r="18" spans="1:8" ht="33.75" customHeight="1" x14ac:dyDescent="0.25">
      <c r="A18" s="82"/>
      <c r="B18" s="82"/>
      <c r="C18" s="82">
        <v>3</v>
      </c>
      <c r="D18" s="86" t="s">
        <v>23</v>
      </c>
      <c r="E18" s="71">
        <v>977647.5</v>
      </c>
      <c r="F18" s="71">
        <v>977647.5</v>
      </c>
      <c r="G18" s="71">
        <v>969273.09</v>
      </c>
      <c r="H18" s="73">
        <f t="shared" si="0"/>
        <v>0.99143412119398855</v>
      </c>
    </row>
    <row r="19" spans="1:8" ht="20.25" customHeight="1" x14ac:dyDescent="0.25">
      <c r="A19" s="82"/>
      <c r="B19" s="82">
        <v>4</v>
      </c>
      <c r="C19" s="82"/>
      <c r="D19" s="86" t="s">
        <v>24</v>
      </c>
      <c r="E19" s="71">
        <f>SUM(E20)</f>
        <v>9402778.4000000004</v>
      </c>
      <c r="F19" s="71">
        <f>SUM(F20)</f>
        <v>9352530.8000000007</v>
      </c>
      <c r="G19" s="71">
        <f>SUM(G20)</f>
        <v>9334751.2699999996</v>
      </c>
      <c r="H19" s="73">
        <f t="shared" si="0"/>
        <v>0.99809896055087022</v>
      </c>
    </row>
    <row r="20" spans="1:8" ht="20.25" customHeight="1" x14ac:dyDescent="0.25">
      <c r="A20" s="82"/>
      <c r="B20" s="82"/>
      <c r="C20" s="82">
        <v>1</v>
      </c>
      <c r="D20" s="86" t="s">
        <v>24</v>
      </c>
      <c r="E20" s="71">
        <v>9402778.4000000004</v>
      </c>
      <c r="F20" s="71">
        <v>9352530.8000000007</v>
      </c>
      <c r="G20" s="71">
        <v>9334751.2699999996</v>
      </c>
      <c r="H20" s="73">
        <f t="shared" si="0"/>
        <v>0.99809896055087022</v>
      </c>
    </row>
    <row r="21" spans="1:8" ht="30.75" customHeight="1" x14ac:dyDescent="0.25">
      <c r="A21" s="82"/>
      <c r="B21" s="82">
        <v>5</v>
      </c>
      <c r="C21" s="82"/>
      <c r="D21" s="86" t="s">
        <v>25</v>
      </c>
      <c r="E21" s="71">
        <f>SUM(E22)</f>
        <v>1696676.5</v>
      </c>
      <c r="F21" s="71">
        <f>SUM(F22)</f>
        <v>1720876.5</v>
      </c>
      <c r="G21" s="71">
        <f>SUM(G22)</f>
        <v>1719663.44</v>
      </c>
      <c r="H21" s="73">
        <f t="shared" si="0"/>
        <v>0.9992950917744533</v>
      </c>
    </row>
    <row r="22" spans="1:8" ht="38.25" customHeight="1" x14ac:dyDescent="0.25">
      <c r="A22" s="82"/>
      <c r="B22" s="82"/>
      <c r="C22" s="82">
        <v>1</v>
      </c>
      <c r="D22" s="87" t="s">
        <v>25</v>
      </c>
      <c r="E22" s="71">
        <v>1696676.5</v>
      </c>
      <c r="F22" s="71">
        <v>1720876.5</v>
      </c>
      <c r="G22" s="71">
        <v>1719663.44</v>
      </c>
      <c r="H22" s="73">
        <f t="shared" si="0"/>
        <v>0.9992950917744533</v>
      </c>
    </row>
    <row r="23" spans="1:8" ht="39.75" customHeight="1" x14ac:dyDescent="0.25">
      <c r="A23" s="82"/>
      <c r="B23" s="82">
        <v>6</v>
      </c>
      <c r="C23" s="82"/>
      <c r="D23" s="87" t="s">
        <v>26</v>
      </c>
      <c r="E23" s="71">
        <f>SUM(E24)</f>
        <v>12718158.800000001</v>
      </c>
      <c r="F23" s="71">
        <f>SUM(F24)</f>
        <v>12809281.9</v>
      </c>
      <c r="G23" s="71">
        <f>SUM(G24)</f>
        <v>9764672.5999999996</v>
      </c>
      <c r="H23" s="73">
        <f t="shared" si="0"/>
        <v>0.76231225733270802</v>
      </c>
    </row>
    <row r="24" spans="1:8" ht="33.75" customHeight="1" x14ac:dyDescent="0.25">
      <c r="A24" s="82"/>
      <c r="B24" s="82"/>
      <c r="C24" s="82">
        <v>1</v>
      </c>
      <c r="D24" s="87" t="s">
        <v>26</v>
      </c>
      <c r="E24" s="71">
        <v>12718158.800000001</v>
      </c>
      <c r="F24" s="71">
        <v>12809281.9</v>
      </c>
      <c r="G24" s="71">
        <v>9764672.5999999996</v>
      </c>
      <c r="H24" s="73">
        <f t="shared" si="0"/>
        <v>0.76231225733270802</v>
      </c>
    </row>
    <row r="25" spans="1:8" ht="18" customHeight="1" x14ac:dyDescent="0.25">
      <c r="A25" s="82"/>
      <c r="B25" s="82">
        <v>7</v>
      </c>
      <c r="C25" s="82"/>
      <c r="D25" s="87" t="s">
        <v>27</v>
      </c>
      <c r="E25" s="71">
        <f>SUM(E26)</f>
        <v>63385898.600000001</v>
      </c>
      <c r="F25" s="71">
        <f>SUM(F26)</f>
        <v>62342455</v>
      </c>
      <c r="G25" s="71">
        <f>SUM(G26)</f>
        <v>61645207.25</v>
      </c>
      <c r="H25" s="73">
        <f t="shared" si="0"/>
        <v>0.98881584387397004</v>
      </c>
    </row>
    <row r="26" spans="1:8" ht="19.5" customHeight="1" x14ac:dyDescent="0.25">
      <c r="A26" s="82"/>
      <c r="B26" s="82"/>
      <c r="C26" s="82">
        <v>1</v>
      </c>
      <c r="D26" s="87" t="s">
        <v>27</v>
      </c>
      <c r="E26" s="71">
        <v>63385898.600000001</v>
      </c>
      <c r="F26" s="71">
        <v>62342455</v>
      </c>
      <c r="G26" s="71">
        <v>61645207.25</v>
      </c>
      <c r="H26" s="73">
        <f t="shared" si="0"/>
        <v>0.98881584387397004</v>
      </c>
    </row>
    <row r="27" spans="1:8" ht="36.75" customHeight="1" x14ac:dyDescent="0.25">
      <c r="A27" s="82"/>
      <c r="B27" s="82">
        <v>8</v>
      </c>
      <c r="C27" s="82"/>
      <c r="D27" s="87" t="s">
        <v>28</v>
      </c>
      <c r="E27" s="71">
        <f>SUM(E28)</f>
        <v>41011842.299999997</v>
      </c>
      <c r="F27" s="71">
        <f>SUM(F28)</f>
        <v>41011842.299999997</v>
      </c>
      <c r="G27" s="71">
        <f>SUM(G28)</f>
        <v>40987427.969999999</v>
      </c>
      <c r="H27" s="73">
        <f t="shared" si="0"/>
        <v>0.99940470048086583</v>
      </c>
    </row>
    <row r="28" spans="1:8" ht="36.75" customHeight="1" x14ac:dyDescent="0.25">
      <c r="A28" s="82"/>
      <c r="B28" s="82"/>
      <c r="C28" s="82">
        <v>1</v>
      </c>
      <c r="D28" s="87" t="s">
        <v>28</v>
      </c>
      <c r="E28" s="71">
        <v>41011842.299999997</v>
      </c>
      <c r="F28" s="71">
        <v>41011842.299999997</v>
      </c>
      <c r="G28" s="71">
        <v>40987427.969999999</v>
      </c>
      <c r="H28" s="73">
        <f t="shared" si="0"/>
        <v>0.99940470048086583</v>
      </c>
    </row>
    <row r="29" spans="1:8" ht="14.25" x14ac:dyDescent="0.25">
      <c r="A29" s="82">
        <v>2</v>
      </c>
      <c r="B29" s="82"/>
      <c r="C29" s="83"/>
      <c r="D29" s="84" t="s">
        <v>29</v>
      </c>
      <c r="E29" s="69">
        <f>E31+E33+E35+E37</f>
        <v>194085891.80000004</v>
      </c>
      <c r="F29" s="69">
        <f>F31+F33+F35+F37</f>
        <v>194246020.70000002</v>
      </c>
      <c r="G29" s="69">
        <f>G31+G33+G35+G37</f>
        <v>190440897.57999998</v>
      </c>
      <c r="H29" s="72">
        <f t="shared" si="0"/>
        <v>0.9804108052958429</v>
      </c>
    </row>
    <row r="30" spans="1:8" ht="14.25" x14ac:dyDescent="0.25">
      <c r="A30" s="82"/>
      <c r="B30" s="82"/>
      <c r="C30" s="83"/>
      <c r="D30" s="85" t="s">
        <v>10</v>
      </c>
      <c r="E30" s="71"/>
      <c r="F30" s="71"/>
      <c r="G30" s="71"/>
      <c r="H30" s="73"/>
    </row>
    <row r="31" spans="1:8" ht="14.25" x14ac:dyDescent="0.25">
      <c r="A31" s="82"/>
      <c r="B31" s="82">
        <v>1</v>
      </c>
      <c r="C31" s="83"/>
      <c r="D31" s="87" t="s">
        <v>30</v>
      </c>
      <c r="E31" s="71">
        <f>E32</f>
        <v>187176438.30000001</v>
      </c>
      <c r="F31" s="71">
        <f>F32</f>
        <v>187052973.19999999</v>
      </c>
      <c r="G31" s="71">
        <f>G32</f>
        <v>183462471.78999999</v>
      </c>
      <c r="H31" s="73">
        <f t="shared" si="0"/>
        <v>0.98080489527337811</v>
      </c>
    </row>
    <row r="32" spans="1:8" ht="14.25" x14ac:dyDescent="0.25">
      <c r="A32" s="82"/>
      <c r="B32" s="82"/>
      <c r="C32" s="82">
        <v>1</v>
      </c>
      <c r="D32" s="87" t="s">
        <v>30</v>
      </c>
      <c r="E32" s="71">
        <v>187176438.30000001</v>
      </c>
      <c r="F32" s="71">
        <v>187052973.19999999</v>
      </c>
      <c r="G32" s="71">
        <v>183462471.78999999</v>
      </c>
      <c r="H32" s="73">
        <f t="shared" si="0"/>
        <v>0.98080489527337811</v>
      </c>
    </row>
    <row r="33" spans="1:8" ht="18" customHeight="1" x14ac:dyDescent="0.25">
      <c r="A33" s="82"/>
      <c r="B33" s="82">
        <v>3</v>
      </c>
      <c r="C33" s="83"/>
      <c r="D33" s="87" t="s">
        <v>31</v>
      </c>
      <c r="E33" s="71">
        <f>E34</f>
        <v>156661.9</v>
      </c>
      <c r="F33" s="71">
        <f>F34</f>
        <v>159246.39999999999</v>
      </c>
      <c r="G33" s="71">
        <f>G34</f>
        <v>159245.29</v>
      </c>
      <c r="H33" s="73">
        <f t="shared" si="0"/>
        <v>0.99999302966974457</v>
      </c>
    </row>
    <row r="34" spans="1:8" ht="20.25" customHeight="1" x14ac:dyDescent="0.25">
      <c r="A34" s="82"/>
      <c r="B34" s="82"/>
      <c r="C34" s="82">
        <v>1</v>
      </c>
      <c r="D34" s="87" t="s">
        <v>32</v>
      </c>
      <c r="E34" s="71">
        <v>156661.9</v>
      </c>
      <c r="F34" s="71">
        <v>159246.39999999999</v>
      </c>
      <c r="G34" s="71">
        <v>159245.29</v>
      </c>
      <c r="H34" s="73">
        <f t="shared" si="0"/>
        <v>0.99999302966974457</v>
      </c>
    </row>
    <row r="35" spans="1:8" ht="37.5" customHeight="1" x14ac:dyDescent="0.25">
      <c r="A35" s="82"/>
      <c r="B35" s="82">
        <v>4</v>
      </c>
      <c r="C35" s="83"/>
      <c r="D35" s="87" t="s">
        <v>33</v>
      </c>
      <c r="E35" s="71">
        <f>E36</f>
        <v>1494284.3</v>
      </c>
      <c r="F35" s="71">
        <f>F36</f>
        <v>1494284.3</v>
      </c>
      <c r="G35" s="71">
        <f>G36</f>
        <v>1486378.8</v>
      </c>
      <c r="H35" s="73">
        <f t="shared" si="0"/>
        <v>0.99470950742104436</v>
      </c>
    </row>
    <row r="36" spans="1:8" ht="37.5" customHeight="1" x14ac:dyDescent="0.25">
      <c r="A36" s="82"/>
      <c r="B36" s="82"/>
      <c r="C36" s="82">
        <v>1</v>
      </c>
      <c r="D36" s="87" t="s">
        <v>33</v>
      </c>
      <c r="E36" s="71">
        <v>1494284.3</v>
      </c>
      <c r="F36" s="71">
        <v>1494284.3</v>
      </c>
      <c r="G36" s="71">
        <v>1486378.8</v>
      </c>
      <c r="H36" s="73">
        <f t="shared" si="0"/>
        <v>0.99470950742104436</v>
      </c>
    </row>
    <row r="37" spans="1:8" ht="22.5" customHeight="1" x14ac:dyDescent="0.25">
      <c r="A37" s="82"/>
      <c r="B37" s="82">
        <v>5</v>
      </c>
      <c r="C37" s="82"/>
      <c r="D37" s="87" t="s">
        <v>34</v>
      </c>
      <c r="E37" s="71">
        <f>E38</f>
        <v>5258507.3</v>
      </c>
      <c r="F37" s="71">
        <f>F38</f>
        <v>5539516.7999999998</v>
      </c>
      <c r="G37" s="71">
        <f>G38</f>
        <v>5332801.7</v>
      </c>
      <c r="H37" s="73">
        <f t="shared" si="0"/>
        <v>0.96268355030532637</v>
      </c>
    </row>
    <row r="38" spans="1:8" ht="22.5" customHeight="1" x14ac:dyDescent="0.25">
      <c r="A38" s="82"/>
      <c r="B38" s="82"/>
      <c r="C38" s="82">
        <v>1</v>
      </c>
      <c r="D38" s="87" t="s">
        <v>34</v>
      </c>
      <c r="E38" s="71">
        <v>5258507.3</v>
      </c>
      <c r="F38" s="71">
        <v>5539516.7999999998</v>
      </c>
      <c r="G38" s="71">
        <v>5332801.7</v>
      </c>
      <c r="H38" s="73">
        <f t="shared" si="0"/>
        <v>0.96268355030532637</v>
      </c>
    </row>
    <row r="39" spans="1:8" ht="28.5" x14ac:dyDescent="0.25">
      <c r="A39" s="82">
        <v>3</v>
      </c>
      <c r="B39" s="82"/>
      <c r="C39" s="83"/>
      <c r="D39" s="84" t="s">
        <v>35</v>
      </c>
      <c r="E39" s="69">
        <f>E41+E44+E46+E49+E51+E53</f>
        <v>82474188.100000009</v>
      </c>
      <c r="F39" s="69">
        <f>F41+F44+F46+F49+F51+F53</f>
        <v>106982080.2</v>
      </c>
      <c r="G39" s="69">
        <f>G41+G44+G46+G49+G51+G53</f>
        <v>104793023.16</v>
      </c>
      <c r="H39" s="72">
        <f t="shared" si="0"/>
        <v>0.97953809613808573</v>
      </c>
    </row>
    <row r="40" spans="1:8" ht="14.25" x14ac:dyDescent="0.25">
      <c r="A40" s="82"/>
      <c r="B40" s="82"/>
      <c r="C40" s="83"/>
      <c r="D40" s="85" t="s">
        <v>10</v>
      </c>
      <c r="E40" s="71"/>
      <c r="F40" s="71"/>
      <c r="G40" s="71"/>
      <c r="H40" s="73"/>
    </row>
    <row r="41" spans="1:8" ht="18.75" customHeight="1" x14ac:dyDescent="0.25">
      <c r="A41" s="82"/>
      <c r="B41" s="82">
        <v>1</v>
      </c>
      <c r="C41" s="83"/>
      <c r="D41" s="87" t="s">
        <v>36</v>
      </c>
      <c r="E41" s="71">
        <f>SUM(E42:E43)</f>
        <v>52476229</v>
      </c>
      <c r="F41" s="71">
        <f>SUM(F42:F43)</f>
        <v>77018168.099999994</v>
      </c>
      <c r="G41" s="71">
        <f>SUM(G42:G43)</f>
        <v>75742154.129999995</v>
      </c>
      <c r="H41" s="73">
        <f t="shared" si="0"/>
        <v>0.98343229913826014</v>
      </c>
    </row>
    <row r="42" spans="1:8" ht="21" customHeight="1" x14ac:dyDescent="0.25">
      <c r="A42" s="82"/>
      <c r="B42" s="82"/>
      <c r="C42" s="82">
        <v>1</v>
      </c>
      <c r="D42" s="87" t="s">
        <v>37</v>
      </c>
      <c r="E42" s="71">
        <v>33321041.5</v>
      </c>
      <c r="F42" s="71">
        <v>57772781</v>
      </c>
      <c r="G42" s="71">
        <v>57118016.229999997</v>
      </c>
      <c r="H42" s="73">
        <f t="shared" si="0"/>
        <v>0.98866655267988568</v>
      </c>
    </row>
    <row r="43" spans="1:8" ht="24" customHeight="1" x14ac:dyDescent="0.25">
      <c r="A43" s="82"/>
      <c r="B43" s="82"/>
      <c r="C43" s="82">
        <v>2</v>
      </c>
      <c r="D43" s="87" t="s">
        <v>38</v>
      </c>
      <c r="E43" s="71">
        <v>19155187.5</v>
      </c>
      <c r="F43" s="71">
        <v>19245387.100000001</v>
      </c>
      <c r="G43" s="71">
        <v>18624137.899999999</v>
      </c>
      <c r="H43" s="73">
        <f t="shared" si="0"/>
        <v>0.96771957889067339</v>
      </c>
    </row>
    <row r="44" spans="1:8" ht="21" customHeight="1" x14ac:dyDescent="0.25">
      <c r="A44" s="82"/>
      <c r="B44" s="82">
        <v>2</v>
      </c>
      <c r="C44" s="83"/>
      <c r="D44" s="87" t="s">
        <v>39</v>
      </c>
      <c r="E44" s="71">
        <f>E45</f>
        <v>7272801</v>
      </c>
      <c r="F44" s="71">
        <f>F45</f>
        <v>7272933</v>
      </c>
      <c r="G44" s="71">
        <f>G45</f>
        <v>7260221.9100000001</v>
      </c>
      <c r="H44" s="73">
        <f t="shared" si="0"/>
        <v>0.99825227456378329</v>
      </c>
    </row>
    <row r="45" spans="1:8" ht="21" customHeight="1" x14ac:dyDescent="0.25">
      <c r="A45" s="82"/>
      <c r="B45" s="82"/>
      <c r="C45" s="82">
        <v>1</v>
      </c>
      <c r="D45" s="87" t="s">
        <v>40</v>
      </c>
      <c r="E45" s="71">
        <v>7272801</v>
      </c>
      <c r="F45" s="71">
        <v>7272933</v>
      </c>
      <c r="G45" s="71">
        <v>7260221.9100000001</v>
      </c>
      <c r="H45" s="73">
        <f t="shared" si="0"/>
        <v>0.99825227456378329</v>
      </c>
    </row>
    <row r="46" spans="1:8" ht="33" customHeight="1" x14ac:dyDescent="0.25">
      <c r="A46" s="82"/>
      <c r="B46" s="82">
        <v>3</v>
      </c>
      <c r="C46" s="83"/>
      <c r="D46" s="87" t="s">
        <v>41</v>
      </c>
      <c r="E46" s="71">
        <f>E47+E48</f>
        <v>9952033.2000000011</v>
      </c>
      <c r="F46" s="71">
        <f>F47+F48</f>
        <v>9952033.2000000011</v>
      </c>
      <c r="G46" s="71">
        <f>G47+G48</f>
        <v>9150092.1399999987</v>
      </c>
      <c r="H46" s="73">
        <f t="shared" si="0"/>
        <v>0.91941937452539824</v>
      </c>
    </row>
    <row r="47" spans="1:8" ht="17.25" customHeight="1" x14ac:dyDescent="0.25">
      <c r="A47" s="82"/>
      <c r="B47" s="82"/>
      <c r="C47" s="82">
        <v>1</v>
      </c>
      <c r="D47" s="87" t="s">
        <v>42</v>
      </c>
      <c r="E47" s="71">
        <v>9422913.4000000004</v>
      </c>
      <c r="F47" s="71">
        <v>9422913.4000000004</v>
      </c>
      <c r="G47" s="71">
        <v>8631542.7699999996</v>
      </c>
      <c r="H47" s="73">
        <f t="shared" si="0"/>
        <v>0.9160163532862351</v>
      </c>
    </row>
    <row r="48" spans="1:8" ht="21.75" customHeight="1" x14ac:dyDescent="0.25">
      <c r="A48" s="82"/>
      <c r="B48" s="82"/>
      <c r="C48" s="82">
        <v>2</v>
      </c>
      <c r="D48" s="87" t="s">
        <v>43</v>
      </c>
      <c r="E48" s="71">
        <v>529119.80000000005</v>
      </c>
      <c r="F48" s="71">
        <v>529119.80000000005</v>
      </c>
      <c r="G48" s="71">
        <v>518549.37</v>
      </c>
      <c r="H48" s="73">
        <f t="shared" si="0"/>
        <v>0.98002261491631937</v>
      </c>
    </row>
    <row r="49" spans="1:8" ht="16.5" customHeight="1" x14ac:dyDescent="0.25">
      <c r="A49" s="82"/>
      <c r="B49" s="82">
        <v>4</v>
      </c>
      <c r="C49" s="82"/>
      <c r="D49" s="87" t="s">
        <v>44</v>
      </c>
      <c r="E49" s="71">
        <f>E50</f>
        <v>3135491.2</v>
      </c>
      <c r="F49" s="71">
        <f>F50</f>
        <v>3059350.2</v>
      </c>
      <c r="G49" s="71">
        <f>G50</f>
        <v>3044846.61</v>
      </c>
      <c r="H49" s="73">
        <f t="shared" si="0"/>
        <v>0.99525925799537418</v>
      </c>
    </row>
    <row r="50" spans="1:8" ht="19.5" customHeight="1" x14ac:dyDescent="0.25">
      <c r="A50" s="82"/>
      <c r="B50" s="88"/>
      <c r="C50" s="82">
        <v>1</v>
      </c>
      <c r="D50" s="87" t="s">
        <v>44</v>
      </c>
      <c r="E50" s="71">
        <v>3135491.2</v>
      </c>
      <c r="F50" s="71">
        <v>3059350.2</v>
      </c>
      <c r="G50" s="71">
        <v>3044846.61</v>
      </c>
      <c r="H50" s="73">
        <f t="shared" si="0"/>
        <v>0.99525925799537418</v>
      </c>
    </row>
    <row r="51" spans="1:8" ht="19.5" customHeight="1" x14ac:dyDescent="0.25">
      <c r="A51" s="82"/>
      <c r="B51" s="88">
        <v>5</v>
      </c>
      <c r="C51" s="82"/>
      <c r="D51" s="87" t="s">
        <v>45</v>
      </c>
      <c r="E51" s="71">
        <f>E52</f>
        <v>9313303</v>
      </c>
      <c r="F51" s="71">
        <f>F52</f>
        <v>9313303</v>
      </c>
      <c r="G51" s="71">
        <f>G52</f>
        <v>9231304.1500000004</v>
      </c>
      <c r="H51" s="73">
        <f t="shared" si="0"/>
        <v>0.99119551355732771</v>
      </c>
    </row>
    <row r="52" spans="1:8" ht="16.5" customHeight="1" x14ac:dyDescent="0.25">
      <c r="A52" s="82"/>
      <c r="B52" s="88"/>
      <c r="C52" s="82">
        <v>1</v>
      </c>
      <c r="D52" s="87" t="s">
        <v>45</v>
      </c>
      <c r="E52" s="71">
        <v>9313303</v>
      </c>
      <c r="F52" s="71">
        <v>9313303</v>
      </c>
      <c r="G52" s="71">
        <v>9231304.1500000004</v>
      </c>
      <c r="H52" s="73">
        <f t="shared" si="0"/>
        <v>0.99119551355732771</v>
      </c>
    </row>
    <row r="53" spans="1:8" ht="19.5" customHeight="1" x14ac:dyDescent="0.25">
      <c r="A53" s="82"/>
      <c r="B53" s="88">
        <v>7</v>
      </c>
      <c r="C53" s="82"/>
      <c r="D53" s="87" t="s">
        <v>280</v>
      </c>
      <c r="E53" s="71">
        <f>E54</f>
        <v>324330.7</v>
      </c>
      <c r="F53" s="71">
        <f>F54</f>
        <v>366292.7</v>
      </c>
      <c r="G53" s="71">
        <f>G54</f>
        <v>364404.22</v>
      </c>
      <c r="H53" s="73">
        <f t="shared" si="0"/>
        <v>0.99484434169722724</v>
      </c>
    </row>
    <row r="54" spans="1:8" ht="18.75" customHeight="1" x14ac:dyDescent="0.25">
      <c r="A54" s="82"/>
      <c r="B54" s="88"/>
      <c r="C54" s="82">
        <v>1</v>
      </c>
      <c r="D54" s="87" t="s">
        <v>280</v>
      </c>
      <c r="E54" s="71">
        <v>324330.7</v>
      </c>
      <c r="F54" s="71">
        <v>366292.7</v>
      </c>
      <c r="G54" s="71">
        <v>364404.22</v>
      </c>
      <c r="H54" s="73">
        <f t="shared" si="0"/>
        <v>0.99484434169722724</v>
      </c>
    </row>
    <row r="55" spans="1:8" ht="29.25" customHeight="1" x14ac:dyDescent="0.25">
      <c r="A55" s="82">
        <v>4</v>
      </c>
      <c r="B55" s="89"/>
      <c r="C55" s="83"/>
      <c r="D55" s="84" t="s">
        <v>46</v>
      </c>
      <c r="E55" s="69">
        <f>E57+E59+E63+E67+E69+E74+E76+E78+E81</f>
        <v>108276747.69999999</v>
      </c>
      <c r="F55" s="69">
        <f>F57+F59+F63+F67+F69+F74+F76+F78+F81</f>
        <v>110884791</v>
      </c>
      <c r="G55" s="69">
        <f>G57+G59+G63+G67+G69+G74+G76+G78+G81</f>
        <v>83253798.789999992</v>
      </c>
      <c r="H55" s="72">
        <f t="shared" si="0"/>
        <v>0.75081350687670045</v>
      </c>
    </row>
    <row r="56" spans="1:8" ht="14.25" x14ac:dyDescent="0.25">
      <c r="A56" s="82"/>
      <c r="B56" s="88"/>
      <c r="C56" s="82"/>
      <c r="D56" s="85" t="s">
        <v>10</v>
      </c>
      <c r="E56" s="71"/>
      <c r="F56" s="71"/>
      <c r="G56" s="71"/>
      <c r="H56" s="73"/>
    </row>
    <row r="57" spans="1:8" ht="37.5" customHeight="1" x14ac:dyDescent="0.25">
      <c r="A57" s="82"/>
      <c r="B57" s="88">
        <v>1</v>
      </c>
      <c r="C57" s="82"/>
      <c r="D57" s="87" t="s">
        <v>47</v>
      </c>
      <c r="E57" s="71">
        <f>E58</f>
        <v>3318244.1</v>
      </c>
      <c r="F57" s="71">
        <f>F58</f>
        <v>3695919.3</v>
      </c>
      <c r="G57" s="71">
        <f>G58</f>
        <v>3543617.36</v>
      </c>
      <c r="H57" s="73">
        <f t="shared" si="0"/>
        <v>0.95879186539597872</v>
      </c>
    </row>
    <row r="58" spans="1:8" ht="33.75" customHeight="1" x14ac:dyDescent="0.25">
      <c r="A58" s="82"/>
      <c r="B58" s="88"/>
      <c r="C58" s="82">
        <v>1</v>
      </c>
      <c r="D58" s="87" t="s">
        <v>48</v>
      </c>
      <c r="E58" s="71">
        <v>3318244.1</v>
      </c>
      <c r="F58" s="71">
        <v>3695919.3</v>
      </c>
      <c r="G58" s="71">
        <v>3543617.36</v>
      </c>
      <c r="H58" s="73">
        <f t="shared" si="0"/>
        <v>0.95879186539597872</v>
      </c>
    </row>
    <row r="59" spans="1:8" ht="36.75" customHeight="1" x14ac:dyDescent="0.25">
      <c r="A59" s="82"/>
      <c r="B59" s="88">
        <v>2</v>
      </c>
      <c r="C59" s="82"/>
      <c r="D59" s="87" t="s">
        <v>49</v>
      </c>
      <c r="E59" s="71">
        <f>E60+E61+E62</f>
        <v>23774834.200000003</v>
      </c>
      <c r="F59" s="71">
        <f>F60+F61+F62</f>
        <v>25296698.600000001</v>
      </c>
      <c r="G59" s="71">
        <f>G60+G61+G62</f>
        <v>20463488.5</v>
      </c>
      <c r="H59" s="73">
        <f t="shared" si="0"/>
        <v>0.80893909610797987</v>
      </c>
    </row>
    <row r="60" spans="1:8" ht="14.25" x14ac:dyDescent="0.25">
      <c r="A60" s="82"/>
      <c r="B60" s="88"/>
      <c r="C60" s="82">
        <v>1</v>
      </c>
      <c r="D60" s="87" t="s">
        <v>50</v>
      </c>
      <c r="E60" s="71">
        <v>12054648</v>
      </c>
      <c r="F60" s="71">
        <v>12871153</v>
      </c>
      <c r="G60" s="71">
        <v>9651394.5500000007</v>
      </c>
      <c r="H60" s="73">
        <f t="shared" si="0"/>
        <v>0.74984692902026728</v>
      </c>
    </row>
    <row r="61" spans="1:8" ht="14.25" x14ac:dyDescent="0.25">
      <c r="A61" s="82"/>
      <c r="B61" s="88"/>
      <c r="C61" s="82">
        <v>2</v>
      </c>
      <c r="D61" s="87" t="s">
        <v>51</v>
      </c>
      <c r="E61" s="71">
        <v>1026395.8</v>
      </c>
      <c r="F61" s="71">
        <v>1026395.8</v>
      </c>
      <c r="G61" s="71">
        <v>1026395.8</v>
      </c>
      <c r="H61" s="73">
        <f t="shared" si="0"/>
        <v>1</v>
      </c>
    </row>
    <row r="62" spans="1:8" ht="19.5" customHeight="1" x14ac:dyDescent="0.25">
      <c r="A62" s="82"/>
      <c r="B62" s="88"/>
      <c r="C62" s="82">
        <v>4</v>
      </c>
      <c r="D62" s="87" t="s">
        <v>52</v>
      </c>
      <c r="E62" s="71">
        <v>10693790.4</v>
      </c>
      <c r="F62" s="71">
        <v>11399149.800000001</v>
      </c>
      <c r="G62" s="71">
        <v>9785698.1500000004</v>
      </c>
      <c r="H62" s="73">
        <f t="shared" si="0"/>
        <v>0.85845859749996445</v>
      </c>
    </row>
    <row r="63" spans="1:8" ht="20.25" customHeight="1" x14ac:dyDescent="0.25">
      <c r="A63" s="82"/>
      <c r="B63" s="88">
        <v>3</v>
      </c>
      <c r="C63" s="82"/>
      <c r="D63" s="87" t="s">
        <v>53</v>
      </c>
      <c r="E63" s="71">
        <f>E64+E65+E66</f>
        <v>6614799.4000000004</v>
      </c>
      <c r="F63" s="71">
        <f>F64+F65+F66</f>
        <v>7548250.1000000006</v>
      </c>
      <c r="G63" s="71">
        <f>G64+G65+G66</f>
        <v>1176199.6299999999</v>
      </c>
      <c r="H63" s="73">
        <f t="shared" si="0"/>
        <v>0.15582414657935087</v>
      </c>
    </row>
    <row r="64" spans="1:8" ht="22.5" customHeight="1" x14ac:dyDescent="0.25">
      <c r="A64" s="82"/>
      <c r="B64" s="88"/>
      <c r="C64" s="82">
        <v>3</v>
      </c>
      <c r="D64" s="87" t="s">
        <v>54</v>
      </c>
      <c r="E64" s="71">
        <v>226277.3</v>
      </c>
      <c r="F64" s="71">
        <v>226277.3</v>
      </c>
      <c r="G64" s="71">
        <v>223091.64</v>
      </c>
      <c r="H64" s="73">
        <f t="shared" si="0"/>
        <v>0.98592143356845796</v>
      </c>
    </row>
    <row r="65" spans="1:8" ht="20.25" customHeight="1" x14ac:dyDescent="0.25">
      <c r="A65" s="82"/>
      <c r="B65" s="88"/>
      <c r="C65" s="82">
        <v>4</v>
      </c>
      <c r="D65" s="87" t="s">
        <v>55</v>
      </c>
      <c r="E65" s="71">
        <v>482259.4</v>
      </c>
      <c r="F65" s="71">
        <v>1415710.1</v>
      </c>
      <c r="G65" s="71">
        <v>339317.27</v>
      </c>
      <c r="H65" s="73">
        <f t="shared" si="0"/>
        <v>0.23967991045624382</v>
      </c>
    </row>
    <row r="66" spans="1:8" ht="21" customHeight="1" x14ac:dyDescent="0.25">
      <c r="A66" s="82"/>
      <c r="B66" s="88"/>
      <c r="C66" s="82">
        <v>5</v>
      </c>
      <c r="D66" s="87" t="s">
        <v>56</v>
      </c>
      <c r="E66" s="71">
        <v>5906262.7000000002</v>
      </c>
      <c r="F66" s="71">
        <v>5906262.7000000002</v>
      </c>
      <c r="G66" s="71">
        <v>613790.71999999997</v>
      </c>
      <c r="H66" s="73">
        <f t="shared" si="0"/>
        <v>0.10392201484705378</v>
      </c>
    </row>
    <row r="67" spans="1:8" ht="27" x14ac:dyDescent="0.25">
      <c r="A67" s="82"/>
      <c r="B67" s="88">
        <v>4</v>
      </c>
      <c r="C67" s="82"/>
      <c r="D67" s="87" t="s">
        <v>57</v>
      </c>
      <c r="E67" s="71">
        <f>E68</f>
        <v>6145.4</v>
      </c>
      <c r="F67" s="71">
        <f>F68</f>
        <v>6145.4</v>
      </c>
      <c r="G67" s="71">
        <f>G68</f>
        <v>6145.4</v>
      </c>
      <c r="H67" s="73">
        <f t="shared" si="0"/>
        <v>1</v>
      </c>
    </row>
    <row r="68" spans="1:8" ht="36.75" customHeight="1" x14ac:dyDescent="0.25">
      <c r="A68" s="82"/>
      <c r="B68" s="88"/>
      <c r="C68" s="82">
        <v>1</v>
      </c>
      <c r="D68" s="87" t="s">
        <v>58</v>
      </c>
      <c r="E68" s="71">
        <v>6145.4</v>
      </c>
      <c r="F68" s="71">
        <v>6145.4</v>
      </c>
      <c r="G68" s="71">
        <v>6145.4</v>
      </c>
      <c r="H68" s="73">
        <f t="shared" si="0"/>
        <v>1</v>
      </c>
    </row>
    <row r="69" spans="1:8" ht="14.25" x14ac:dyDescent="0.25">
      <c r="A69" s="82"/>
      <c r="B69" s="88">
        <v>5</v>
      </c>
      <c r="C69" s="82"/>
      <c r="D69" s="87" t="s">
        <v>59</v>
      </c>
      <c r="E69" s="71">
        <f>E70+E71+E72+E73</f>
        <v>71535964.400000006</v>
      </c>
      <c r="F69" s="71">
        <f>F70+F71+F72+F73</f>
        <v>71610071.100000009</v>
      </c>
      <c r="G69" s="71">
        <f>G70+G71+G72+G73</f>
        <v>54867388.340000004</v>
      </c>
      <c r="H69" s="73">
        <f t="shared" si="0"/>
        <v>0.76619653488935013</v>
      </c>
    </row>
    <row r="70" spans="1:8" ht="19.5" customHeight="1" x14ac:dyDescent="0.25">
      <c r="A70" s="82"/>
      <c r="B70" s="88"/>
      <c r="C70" s="82">
        <v>1</v>
      </c>
      <c r="D70" s="87" t="s">
        <v>60</v>
      </c>
      <c r="E70" s="71">
        <v>62935269.399999999</v>
      </c>
      <c r="F70" s="71">
        <v>62659727.200000003</v>
      </c>
      <c r="G70" s="71">
        <v>50685525.240000002</v>
      </c>
      <c r="H70" s="73">
        <f t="shared" si="0"/>
        <v>0.80890114759388865</v>
      </c>
    </row>
    <row r="71" spans="1:8" ht="21.75" customHeight="1" x14ac:dyDescent="0.25">
      <c r="A71" s="82"/>
      <c r="B71" s="88"/>
      <c r="C71" s="82">
        <v>3</v>
      </c>
      <c r="D71" s="90" t="s">
        <v>240</v>
      </c>
      <c r="E71" s="74">
        <v>575462.1</v>
      </c>
      <c r="F71" s="74">
        <v>535442.1</v>
      </c>
      <c r="G71" s="74">
        <v>535442.1</v>
      </c>
      <c r="H71" s="73">
        <f t="shared" si="0"/>
        <v>1</v>
      </c>
    </row>
    <row r="72" spans="1:8" ht="18.75" customHeight="1" x14ac:dyDescent="0.25">
      <c r="A72" s="82"/>
      <c r="B72" s="88"/>
      <c r="C72" s="82">
        <v>4</v>
      </c>
      <c r="D72" s="87" t="s">
        <v>61</v>
      </c>
      <c r="E72" s="74">
        <v>306543.09999999998</v>
      </c>
      <c r="F72" s="74">
        <v>696212</v>
      </c>
      <c r="G72" s="74">
        <v>568458.5</v>
      </c>
      <c r="H72" s="73">
        <f t="shared" si="0"/>
        <v>0.8165020137544311</v>
      </c>
    </row>
    <row r="73" spans="1:8" ht="19.5" customHeight="1" x14ac:dyDescent="0.25">
      <c r="A73" s="82"/>
      <c r="B73" s="88"/>
      <c r="C73" s="82">
        <v>5</v>
      </c>
      <c r="D73" s="87" t="s">
        <v>62</v>
      </c>
      <c r="E73" s="74">
        <v>7718689.7999999998</v>
      </c>
      <c r="F73" s="74">
        <v>7718689.7999999998</v>
      </c>
      <c r="G73" s="74">
        <v>3077962.5</v>
      </c>
      <c r="H73" s="73">
        <f t="shared" ref="H73:H131" si="1">G73/F73</f>
        <v>0.39876748253311073</v>
      </c>
    </row>
    <row r="74" spans="1:8" ht="14.25" x14ac:dyDescent="0.25">
      <c r="A74" s="82"/>
      <c r="B74" s="88">
        <v>6</v>
      </c>
      <c r="C74" s="82"/>
      <c r="D74" s="87" t="s">
        <v>63</v>
      </c>
      <c r="E74" s="71">
        <f>E75</f>
        <v>395719.5</v>
      </c>
      <c r="F74" s="71">
        <f>F75</f>
        <v>395719.5</v>
      </c>
      <c r="G74" s="71">
        <f>G75</f>
        <v>395690.95</v>
      </c>
      <c r="H74" s="73">
        <f t="shared" si="1"/>
        <v>0.99992785293623387</v>
      </c>
    </row>
    <row r="75" spans="1:8" ht="21" customHeight="1" x14ac:dyDescent="0.25">
      <c r="A75" s="82"/>
      <c r="B75" s="88"/>
      <c r="C75" s="82">
        <v>1</v>
      </c>
      <c r="D75" s="87" t="s">
        <v>63</v>
      </c>
      <c r="E75" s="74">
        <v>395719.5</v>
      </c>
      <c r="F75" s="74">
        <v>395719.5</v>
      </c>
      <c r="G75" s="74">
        <v>395690.95</v>
      </c>
      <c r="H75" s="73">
        <f t="shared" si="1"/>
        <v>0.99992785293623387</v>
      </c>
    </row>
    <row r="76" spans="1:8" ht="18.75" customHeight="1" x14ac:dyDescent="0.25">
      <c r="A76" s="82"/>
      <c r="B76" s="88">
        <v>7</v>
      </c>
      <c r="C76" s="82"/>
      <c r="D76" s="87" t="s">
        <v>64</v>
      </c>
      <c r="E76" s="71">
        <f>E77</f>
        <v>75000</v>
      </c>
      <c r="F76" s="71">
        <f>F77</f>
        <v>75000</v>
      </c>
      <c r="G76" s="71">
        <f>G77</f>
        <v>59848.959999999999</v>
      </c>
      <c r="H76" s="73">
        <f t="shared" si="1"/>
        <v>0.79798613333333335</v>
      </c>
    </row>
    <row r="77" spans="1:8" ht="19.5" customHeight="1" x14ac:dyDescent="0.25">
      <c r="A77" s="82"/>
      <c r="B77" s="88"/>
      <c r="C77" s="82">
        <v>3</v>
      </c>
      <c r="D77" s="87" t="s">
        <v>65</v>
      </c>
      <c r="E77" s="74">
        <v>75000</v>
      </c>
      <c r="F77" s="74">
        <v>75000</v>
      </c>
      <c r="G77" s="74">
        <v>59848.959999999999</v>
      </c>
      <c r="H77" s="73">
        <f t="shared" si="1"/>
        <v>0.79798613333333335</v>
      </c>
    </row>
    <row r="78" spans="1:8" ht="33" customHeight="1" x14ac:dyDescent="0.25">
      <c r="A78" s="82"/>
      <c r="B78" s="82">
        <v>8</v>
      </c>
      <c r="C78" s="82"/>
      <c r="D78" s="87" t="s">
        <v>66</v>
      </c>
      <c r="E78" s="71">
        <f>E79+E80</f>
        <v>122477.59999999999</v>
      </c>
      <c r="F78" s="71">
        <f>F79+F80</f>
        <v>122477.59999999999</v>
      </c>
      <c r="G78" s="71">
        <f>G79+G80</f>
        <v>122477.59999999999</v>
      </c>
      <c r="H78" s="73">
        <f t="shared" si="1"/>
        <v>1</v>
      </c>
    </row>
    <row r="79" spans="1:8" ht="57" customHeight="1" x14ac:dyDescent="0.25">
      <c r="A79" s="82"/>
      <c r="B79" s="82"/>
      <c r="C79" s="82">
        <v>1</v>
      </c>
      <c r="D79" s="87" t="s">
        <v>67</v>
      </c>
      <c r="E79" s="71">
        <v>42388.7</v>
      </c>
      <c r="F79" s="71">
        <v>42388.7</v>
      </c>
      <c r="G79" s="71">
        <v>42388.7</v>
      </c>
      <c r="H79" s="73">
        <f t="shared" si="1"/>
        <v>1</v>
      </c>
    </row>
    <row r="80" spans="1:8" ht="44.25" customHeight="1" x14ac:dyDescent="0.25">
      <c r="A80" s="82"/>
      <c r="B80" s="82"/>
      <c r="C80" s="82">
        <v>4</v>
      </c>
      <c r="D80" s="87" t="s">
        <v>68</v>
      </c>
      <c r="E80" s="71">
        <v>80088.899999999994</v>
      </c>
      <c r="F80" s="71">
        <v>80088.899999999994</v>
      </c>
      <c r="G80" s="71">
        <v>80088.899999999994</v>
      </c>
      <c r="H80" s="73">
        <f t="shared" si="1"/>
        <v>1</v>
      </c>
    </row>
    <row r="81" spans="1:8" ht="34.5" customHeight="1" x14ac:dyDescent="0.25">
      <c r="A81" s="82"/>
      <c r="B81" s="82">
        <v>9</v>
      </c>
      <c r="C81" s="82"/>
      <c r="D81" s="87" t="s">
        <v>69</v>
      </c>
      <c r="E81" s="71">
        <f>E82</f>
        <v>2433563.1</v>
      </c>
      <c r="F81" s="71">
        <f>F82</f>
        <v>2134509.4</v>
      </c>
      <c r="G81" s="71">
        <f>G82</f>
        <v>2618942.0499999998</v>
      </c>
      <c r="H81" s="73">
        <f t="shared" si="1"/>
        <v>1.2269526899249072</v>
      </c>
    </row>
    <row r="82" spans="1:8" ht="30.75" customHeight="1" x14ac:dyDescent="0.25">
      <c r="A82" s="82"/>
      <c r="B82" s="82"/>
      <c r="C82" s="82">
        <v>1</v>
      </c>
      <c r="D82" s="87" t="s">
        <v>69</v>
      </c>
      <c r="E82" s="71">
        <v>2433563.1</v>
      </c>
      <c r="F82" s="71">
        <v>2134509.4</v>
      </c>
      <c r="G82" s="71">
        <v>2618942.0499999998</v>
      </c>
      <c r="H82" s="73">
        <f t="shared" si="1"/>
        <v>1.2269526899249072</v>
      </c>
    </row>
    <row r="83" spans="1:8" ht="19.5" customHeight="1" x14ac:dyDescent="0.25">
      <c r="A83" s="82">
        <v>5</v>
      </c>
      <c r="B83" s="82"/>
      <c r="C83" s="83"/>
      <c r="D83" s="84" t="s">
        <v>70</v>
      </c>
      <c r="E83" s="69">
        <f>E85+E87+E89+E91</f>
        <v>4451160.3</v>
      </c>
      <c r="F83" s="69">
        <f>F85+F87+F89+F91</f>
        <v>4965477.4300000006</v>
      </c>
      <c r="G83" s="69">
        <f>G85+G87+G89+G91</f>
        <v>4672698.28</v>
      </c>
      <c r="H83" s="72">
        <f t="shared" si="1"/>
        <v>0.94103705955219696</v>
      </c>
    </row>
    <row r="84" spans="1:8" ht="14.25" x14ac:dyDescent="0.25">
      <c r="A84" s="82"/>
      <c r="B84" s="82"/>
      <c r="C84" s="82"/>
      <c r="D84" s="85" t="s">
        <v>10</v>
      </c>
      <c r="E84" s="71"/>
      <c r="F84" s="71"/>
      <c r="G84" s="71"/>
      <c r="H84" s="73"/>
    </row>
    <row r="85" spans="1:8" ht="14.25" x14ac:dyDescent="0.25">
      <c r="A85" s="82"/>
      <c r="B85" s="82">
        <v>1</v>
      </c>
      <c r="C85" s="82"/>
      <c r="D85" s="87" t="s">
        <v>71</v>
      </c>
      <c r="E85" s="71">
        <f>E86</f>
        <v>48324.9</v>
      </c>
      <c r="F85" s="71">
        <f>F86</f>
        <v>48324.9</v>
      </c>
      <c r="G85" s="71">
        <f>G86</f>
        <v>48324.9</v>
      </c>
      <c r="H85" s="73">
        <f t="shared" si="1"/>
        <v>1</v>
      </c>
    </row>
    <row r="86" spans="1:8" ht="17.25" customHeight="1" x14ac:dyDescent="0.25">
      <c r="A86" s="82"/>
      <c r="B86" s="82"/>
      <c r="C86" s="82">
        <v>1</v>
      </c>
      <c r="D86" s="87" t="s">
        <v>71</v>
      </c>
      <c r="E86" s="74">
        <v>48324.9</v>
      </c>
      <c r="F86" s="74">
        <v>48324.9</v>
      </c>
      <c r="G86" s="74">
        <v>48324.9</v>
      </c>
      <c r="H86" s="73">
        <f t="shared" si="1"/>
        <v>1</v>
      </c>
    </row>
    <row r="87" spans="1:8" ht="24" customHeight="1" x14ac:dyDescent="0.25">
      <c r="A87" s="82"/>
      <c r="B87" s="82">
        <v>3</v>
      </c>
      <c r="C87" s="82"/>
      <c r="D87" s="87" t="s">
        <v>72</v>
      </c>
      <c r="E87" s="71">
        <f>E88</f>
        <v>149861.79999999999</v>
      </c>
      <c r="F87" s="71">
        <f>F88</f>
        <v>149861.79999999999</v>
      </c>
      <c r="G87" s="71">
        <f>G88</f>
        <v>149861.79999999999</v>
      </c>
      <c r="H87" s="73">
        <f t="shared" si="1"/>
        <v>1</v>
      </c>
    </row>
    <row r="88" spans="1:8" ht="14.25" x14ac:dyDescent="0.25">
      <c r="A88" s="82"/>
      <c r="B88" s="82"/>
      <c r="C88" s="82">
        <v>1</v>
      </c>
      <c r="D88" s="87" t="s">
        <v>73</v>
      </c>
      <c r="E88" s="74">
        <v>149861.79999999999</v>
      </c>
      <c r="F88" s="74">
        <v>149861.79999999999</v>
      </c>
      <c r="G88" s="74">
        <v>149861.79999999999</v>
      </c>
      <c r="H88" s="73">
        <f t="shared" si="1"/>
        <v>1</v>
      </c>
    </row>
    <row r="89" spans="1:8" ht="23.25" customHeight="1" x14ac:dyDescent="0.25">
      <c r="A89" s="82"/>
      <c r="B89" s="82">
        <v>4</v>
      </c>
      <c r="C89" s="82"/>
      <c r="D89" s="87" t="s">
        <v>74</v>
      </c>
      <c r="E89" s="71">
        <f>E90</f>
        <v>2776114.9</v>
      </c>
      <c r="F89" s="71">
        <f>F90</f>
        <v>2806580.93</v>
      </c>
      <c r="G89" s="71">
        <f>G90</f>
        <v>2811506.2</v>
      </c>
      <c r="H89" s="73">
        <f t="shared" si="1"/>
        <v>1.0017549004011796</v>
      </c>
    </row>
    <row r="90" spans="1:8" ht="21.75" customHeight="1" x14ac:dyDescent="0.25">
      <c r="A90" s="82"/>
      <c r="B90" s="82"/>
      <c r="C90" s="82">
        <v>1</v>
      </c>
      <c r="D90" s="87" t="s">
        <v>74</v>
      </c>
      <c r="E90" s="71">
        <v>2776114.9</v>
      </c>
      <c r="F90" s="71">
        <v>2806580.93</v>
      </c>
      <c r="G90" s="71">
        <v>2811506.2</v>
      </c>
      <c r="H90" s="73">
        <f t="shared" si="1"/>
        <v>1.0017549004011796</v>
      </c>
    </row>
    <row r="91" spans="1:8" ht="34.5" customHeight="1" x14ac:dyDescent="0.25">
      <c r="A91" s="82"/>
      <c r="B91" s="82">
        <v>6</v>
      </c>
      <c r="C91" s="82"/>
      <c r="D91" s="87" t="s">
        <v>75</v>
      </c>
      <c r="E91" s="71">
        <f>E92</f>
        <v>1476858.7</v>
      </c>
      <c r="F91" s="71">
        <f>F92</f>
        <v>1960709.8</v>
      </c>
      <c r="G91" s="71">
        <f>G92</f>
        <v>1663005.38</v>
      </c>
      <c r="H91" s="73">
        <f t="shared" si="1"/>
        <v>0.84816497576540895</v>
      </c>
    </row>
    <row r="92" spans="1:8" ht="30" customHeight="1" x14ac:dyDescent="0.25">
      <c r="A92" s="82"/>
      <c r="B92" s="82"/>
      <c r="C92" s="82">
        <v>1</v>
      </c>
      <c r="D92" s="87" t="s">
        <v>75</v>
      </c>
      <c r="E92" s="71">
        <v>1476858.7</v>
      </c>
      <c r="F92" s="71">
        <v>1960709.8</v>
      </c>
      <c r="G92" s="71">
        <v>1663005.38</v>
      </c>
      <c r="H92" s="73">
        <f t="shared" si="1"/>
        <v>0.84816497576540895</v>
      </c>
    </row>
    <row r="93" spans="1:8" ht="43.5" customHeight="1" x14ac:dyDescent="0.25">
      <c r="A93" s="82">
        <v>6</v>
      </c>
      <c r="B93" s="82"/>
      <c r="C93" s="83"/>
      <c r="D93" s="84" t="s">
        <v>76</v>
      </c>
      <c r="E93" s="69">
        <f>E95+E97+E99</f>
        <v>26849593</v>
      </c>
      <c r="F93" s="69">
        <f>F95+F97+F99</f>
        <v>27751322</v>
      </c>
      <c r="G93" s="69">
        <f>G95+G97+G99</f>
        <v>31296176.029999997</v>
      </c>
      <c r="H93" s="72">
        <f t="shared" si="1"/>
        <v>1.1277364022513954</v>
      </c>
    </row>
    <row r="94" spans="1:8" ht="14.25" x14ac:dyDescent="0.25">
      <c r="A94" s="82"/>
      <c r="B94" s="82"/>
      <c r="C94" s="82"/>
      <c r="D94" s="85" t="s">
        <v>10</v>
      </c>
      <c r="E94" s="71"/>
      <c r="F94" s="71"/>
      <c r="G94" s="71"/>
      <c r="H94" s="73"/>
    </row>
    <row r="95" spans="1:8" ht="22.5" customHeight="1" x14ac:dyDescent="0.25">
      <c r="A95" s="82"/>
      <c r="B95" s="82">
        <v>3</v>
      </c>
      <c r="C95" s="82"/>
      <c r="D95" s="87" t="s">
        <v>77</v>
      </c>
      <c r="E95" s="71">
        <f>E96</f>
        <v>24164279.800000001</v>
      </c>
      <c r="F95" s="71">
        <f>F96</f>
        <v>25035572</v>
      </c>
      <c r="G95" s="71">
        <f>G96</f>
        <v>28598085.989999998</v>
      </c>
      <c r="H95" s="73">
        <f t="shared" si="1"/>
        <v>1.1422980864986827</v>
      </c>
    </row>
    <row r="96" spans="1:8" ht="14.25" x14ac:dyDescent="0.25">
      <c r="A96" s="82"/>
      <c r="B96" s="82"/>
      <c r="C96" s="82">
        <v>1</v>
      </c>
      <c r="D96" s="87" t="s">
        <v>77</v>
      </c>
      <c r="E96" s="74">
        <v>24164279.800000001</v>
      </c>
      <c r="F96" s="74">
        <v>25035572</v>
      </c>
      <c r="G96" s="74">
        <v>28598085.989999998</v>
      </c>
      <c r="H96" s="73">
        <f t="shared" si="1"/>
        <v>1.1422980864986827</v>
      </c>
    </row>
    <row r="97" spans="1:8" ht="14.25" x14ac:dyDescent="0.25">
      <c r="A97" s="82"/>
      <c r="B97" s="82">
        <v>4</v>
      </c>
      <c r="C97" s="82"/>
      <c r="D97" s="87" t="s">
        <v>78</v>
      </c>
      <c r="E97" s="71">
        <f>E98</f>
        <v>1971973</v>
      </c>
      <c r="F97" s="71">
        <f>F98</f>
        <v>1971973</v>
      </c>
      <c r="G97" s="71">
        <f>G98</f>
        <v>1971973</v>
      </c>
      <c r="H97" s="73">
        <f t="shared" si="1"/>
        <v>1</v>
      </c>
    </row>
    <row r="98" spans="1:8" ht="14.25" x14ac:dyDescent="0.25">
      <c r="A98" s="82"/>
      <c r="B98" s="82"/>
      <c r="C98" s="82">
        <v>1</v>
      </c>
      <c r="D98" s="87" t="s">
        <v>78</v>
      </c>
      <c r="E98" s="74">
        <v>1971973</v>
      </c>
      <c r="F98" s="74">
        <v>1971973</v>
      </c>
      <c r="G98" s="74">
        <v>1971973</v>
      </c>
      <c r="H98" s="73">
        <f t="shared" si="1"/>
        <v>1</v>
      </c>
    </row>
    <row r="99" spans="1:8" ht="39" customHeight="1" x14ac:dyDescent="0.25">
      <c r="A99" s="82"/>
      <c r="B99" s="82">
        <v>6</v>
      </c>
      <c r="C99" s="82"/>
      <c r="D99" s="87" t="s">
        <v>79</v>
      </c>
      <c r="E99" s="71">
        <f>E100</f>
        <v>713340.2</v>
      </c>
      <c r="F99" s="71">
        <f>F100</f>
        <v>743777</v>
      </c>
      <c r="G99" s="71">
        <f>G100</f>
        <v>726117.04</v>
      </c>
      <c r="H99" s="73">
        <f t="shared" si="1"/>
        <v>0.97625637791972597</v>
      </c>
    </row>
    <row r="100" spans="1:8" ht="38.25" customHeight="1" x14ac:dyDescent="0.25">
      <c r="A100" s="82"/>
      <c r="B100" s="82"/>
      <c r="C100" s="82">
        <v>1</v>
      </c>
      <c r="D100" s="87" t="s">
        <v>79</v>
      </c>
      <c r="E100" s="74">
        <v>713340.2</v>
      </c>
      <c r="F100" s="74">
        <v>743777</v>
      </c>
      <c r="G100" s="74">
        <v>726117.04</v>
      </c>
      <c r="H100" s="73">
        <f t="shared" si="1"/>
        <v>0.97625637791972597</v>
      </c>
    </row>
    <row r="101" spans="1:8" ht="14.25" x14ac:dyDescent="0.25">
      <c r="A101" s="82">
        <v>7</v>
      </c>
      <c r="B101" s="82"/>
      <c r="C101" s="82"/>
      <c r="D101" s="84" t="s">
        <v>80</v>
      </c>
      <c r="E101" s="69">
        <f>E103+E105+E110+E114+E116</f>
        <v>80728761.5</v>
      </c>
      <c r="F101" s="69">
        <f>F103+F105+F110+F114+F116</f>
        <v>84555287.299999997</v>
      </c>
      <c r="G101" s="69">
        <f>G103+G105+G110+G114+G116</f>
        <v>76645411.960000008</v>
      </c>
      <c r="H101" s="72">
        <f t="shared" si="1"/>
        <v>0.90645321431011228</v>
      </c>
    </row>
    <row r="102" spans="1:8" ht="14.25" x14ac:dyDescent="0.25">
      <c r="A102" s="82"/>
      <c r="B102" s="82"/>
      <c r="C102" s="82"/>
      <c r="D102" s="85" t="s">
        <v>10</v>
      </c>
      <c r="E102" s="71"/>
      <c r="F102" s="71"/>
      <c r="G102" s="71"/>
      <c r="H102" s="73"/>
    </row>
    <row r="103" spans="1:8" ht="24.75" customHeight="1" x14ac:dyDescent="0.25">
      <c r="A103" s="82"/>
      <c r="B103" s="82">
        <v>1</v>
      </c>
      <c r="C103" s="82"/>
      <c r="D103" s="87" t="s">
        <v>81</v>
      </c>
      <c r="E103" s="71">
        <f>E104</f>
        <v>2985898.2</v>
      </c>
      <c r="F103" s="71">
        <f>F104</f>
        <v>2224915.6</v>
      </c>
      <c r="G103" s="71">
        <f>G104</f>
        <v>2147015.65</v>
      </c>
      <c r="H103" s="73">
        <f t="shared" si="1"/>
        <v>0.96498745840066913</v>
      </c>
    </row>
    <row r="104" spans="1:8" ht="21" customHeight="1" x14ac:dyDescent="0.25">
      <c r="A104" s="82"/>
      <c r="B104" s="82"/>
      <c r="C104" s="82">
        <v>1</v>
      </c>
      <c r="D104" s="87" t="s">
        <v>82</v>
      </c>
      <c r="E104" s="74">
        <v>2985898.2</v>
      </c>
      <c r="F104" s="74">
        <v>2224915.6</v>
      </c>
      <c r="G104" s="74">
        <v>2147015.65</v>
      </c>
      <c r="H104" s="73">
        <f t="shared" si="1"/>
        <v>0.96498745840066913</v>
      </c>
    </row>
    <row r="105" spans="1:8" ht="22.5" customHeight="1" x14ac:dyDescent="0.25">
      <c r="A105" s="82"/>
      <c r="B105" s="82">
        <v>2</v>
      </c>
      <c r="C105" s="82"/>
      <c r="D105" s="87" t="s">
        <v>83</v>
      </c>
      <c r="E105" s="71">
        <f>E106+E107+E108+E109</f>
        <v>27061617.199999999</v>
      </c>
      <c r="F105" s="71">
        <f>F106+F107+F108+F109</f>
        <v>25968367.799999997</v>
      </c>
      <c r="G105" s="71">
        <f>G106+G107+G108+G109</f>
        <v>25692588.09</v>
      </c>
      <c r="H105" s="73">
        <f t="shared" si="1"/>
        <v>0.98938016774392734</v>
      </c>
    </row>
    <row r="106" spans="1:8" ht="21.75" customHeight="1" x14ac:dyDescent="0.25">
      <c r="A106" s="82"/>
      <c r="B106" s="82"/>
      <c r="C106" s="82">
        <v>1</v>
      </c>
      <c r="D106" s="87" t="s">
        <v>84</v>
      </c>
      <c r="E106" s="74">
        <v>9802775.5999999996</v>
      </c>
      <c r="F106" s="74">
        <v>9370775.5999999996</v>
      </c>
      <c r="G106" s="74">
        <v>9308975.0999999996</v>
      </c>
      <c r="H106" s="73">
        <f t="shared" si="1"/>
        <v>0.99340497493078372</v>
      </c>
    </row>
    <row r="107" spans="1:8" ht="21.75" customHeight="1" x14ac:dyDescent="0.25">
      <c r="A107" s="82"/>
      <c r="B107" s="82"/>
      <c r="C107" s="82">
        <v>2</v>
      </c>
      <c r="D107" s="87" t="s">
        <v>85</v>
      </c>
      <c r="E107" s="74">
        <v>7264222.4000000004</v>
      </c>
      <c r="F107" s="74">
        <v>7012752.4000000004</v>
      </c>
      <c r="G107" s="74">
        <v>6956401.3200000003</v>
      </c>
      <c r="H107" s="73">
        <f t="shared" si="1"/>
        <v>0.99196448458667952</v>
      </c>
    </row>
    <row r="108" spans="1:8" ht="24" customHeight="1" x14ac:dyDescent="0.25">
      <c r="A108" s="82"/>
      <c r="B108" s="82"/>
      <c r="C108" s="82">
        <v>3</v>
      </c>
      <c r="D108" s="87" t="s">
        <v>86</v>
      </c>
      <c r="E108" s="74">
        <v>842992.9</v>
      </c>
      <c r="F108" s="74">
        <v>851392.9</v>
      </c>
      <c r="G108" s="74">
        <v>845562.81</v>
      </c>
      <c r="H108" s="73">
        <f t="shared" si="1"/>
        <v>0.99315229196766852</v>
      </c>
    </row>
    <row r="109" spans="1:8" ht="18.75" customHeight="1" x14ac:dyDescent="0.25">
      <c r="A109" s="82"/>
      <c r="B109" s="82"/>
      <c r="C109" s="82">
        <v>4</v>
      </c>
      <c r="D109" s="87" t="s">
        <v>87</v>
      </c>
      <c r="E109" s="74">
        <v>9151626.3000000007</v>
      </c>
      <c r="F109" s="74">
        <v>8733446.9000000004</v>
      </c>
      <c r="G109" s="74">
        <v>8581648.8599999994</v>
      </c>
      <c r="H109" s="73">
        <f t="shared" si="1"/>
        <v>0.98261877106048456</v>
      </c>
    </row>
    <row r="110" spans="1:8" ht="20.25" customHeight="1" x14ac:dyDescent="0.25">
      <c r="A110" s="82"/>
      <c r="B110" s="82">
        <v>3</v>
      </c>
      <c r="C110" s="82"/>
      <c r="D110" s="85" t="s">
        <v>88</v>
      </c>
      <c r="E110" s="71">
        <f>E111+E112+E113</f>
        <v>34103956.599999994</v>
      </c>
      <c r="F110" s="71">
        <f>F111+F112+F113</f>
        <v>38234456.599999994</v>
      </c>
      <c r="G110" s="71">
        <f>G111+G112+G113</f>
        <v>36190515.899999999</v>
      </c>
      <c r="H110" s="73">
        <f t="shared" si="1"/>
        <v>0.94654191842234803</v>
      </c>
    </row>
    <row r="111" spans="1:8" ht="18" customHeight="1" x14ac:dyDescent="0.25">
      <c r="A111" s="82"/>
      <c r="B111" s="82"/>
      <c r="C111" s="82">
        <v>1</v>
      </c>
      <c r="D111" s="87" t="s">
        <v>89</v>
      </c>
      <c r="E111" s="74">
        <v>12320814.300000001</v>
      </c>
      <c r="F111" s="74">
        <v>15667014.300000001</v>
      </c>
      <c r="G111" s="74">
        <v>13639272.33</v>
      </c>
      <c r="H111" s="73">
        <f t="shared" si="1"/>
        <v>0.87057253340223217</v>
      </c>
    </row>
    <row r="112" spans="1:8" ht="24" customHeight="1" x14ac:dyDescent="0.25">
      <c r="A112" s="82"/>
      <c r="B112" s="82"/>
      <c r="C112" s="82">
        <v>2</v>
      </c>
      <c r="D112" s="87" t="s">
        <v>90</v>
      </c>
      <c r="E112" s="74">
        <v>7515101.5999999996</v>
      </c>
      <c r="F112" s="74">
        <v>7663101.5999999996</v>
      </c>
      <c r="G112" s="74">
        <v>7655940.9299999997</v>
      </c>
      <c r="H112" s="73">
        <f t="shared" si="1"/>
        <v>0.99906556504483768</v>
      </c>
    </row>
    <row r="113" spans="1:8" ht="25.5" customHeight="1" x14ac:dyDescent="0.25">
      <c r="A113" s="82"/>
      <c r="B113" s="82"/>
      <c r="C113" s="82">
        <v>3</v>
      </c>
      <c r="D113" s="87" t="s">
        <v>242</v>
      </c>
      <c r="E113" s="74">
        <v>14268040.699999999</v>
      </c>
      <c r="F113" s="74">
        <v>14904340.699999999</v>
      </c>
      <c r="G113" s="74">
        <v>14895302.640000001</v>
      </c>
      <c r="H113" s="73">
        <f t="shared" si="1"/>
        <v>0.99939359545102191</v>
      </c>
    </row>
    <row r="114" spans="1:8" ht="18.75" customHeight="1" x14ac:dyDescent="0.25">
      <c r="A114" s="82"/>
      <c r="B114" s="82">
        <v>4</v>
      </c>
      <c r="C114" s="82"/>
      <c r="D114" s="87" t="s">
        <v>91</v>
      </c>
      <c r="E114" s="71">
        <f>E115</f>
        <v>3983195.8</v>
      </c>
      <c r="F114" s="71">
        <f>F115</f>
        <v>4691148.3</v>
      </c>
      <c r="G114" s="71">
        <f>G115</f>
        <v>4582119.42</v>
      </c>
      <c r="H114" s="73">
        <f t="shared" si="1"/>
        <v>0.97675859447888269</v>
      </c>
    </row>
    <row r="115" spans="1:8" ht="18.75" customHeight="1" x14ac:dyDescent="0.25">
      <c r="A115" s="82"/>
      <c r="B115" s="82"/>
      <c r="C115" s="82">
        <v>1</v>
      </c>
      <c r="D115" s="87" t="s">
        <v>91</v>
      </c>
      <c r="E115" s="74">
        <v>3983195.8</v>
      </c>
      <c r="F115" s="74">
        <v>4691148.3</v>
      </c>
      <c r="G115" s="74">
        <v>4582119.42</v>
      </c>
      <c r="H115" s="73">
        <f t="shared" si="1"/>
        <v>0.97675859447888269</v>
      </c>
    </row>
    <row r="116" spans="1:8" ht="18.75" customHeight="1" x14ac:dyDescent="0.25">
      <c r="A116" s="82"/>
      <c r="B116" s="82">
        <v>6</v>
      </c>
      <c r="C116" s="82"/>
      <c r="D116" s="87" t="s">
        <v>92</v>
      </c>
      <c r="E116" s="71">
        <f>E117+E118</f>
        <v>12594093.699999999</v>
      </c>
      <c r="F116" s="71">
        <f>F117+F118</f>
        <v>13436399</v>
      </c>
      <c r="G116" s="71">
        <f>G117+G118</f>
        <v>8033172.9000000004</v>
      </c>
      <c r="H116" s="73">
        <f t="shared" si="1"/>
        <v>0.59786650426204224</v>
      </c>
    </row>
    <row r="117" spans="1:8" ht="28.5" customHeight="1" x14ac:dyDescent="0.25">
      <c r="A117" s="82"/>
      <c r="B117" s="82"/>
      <c r="C117" s="82">
        <v>1</v>
      </c>
      <c r="D117" s="91" t="s">
        <v>93</v>
      </c>
      <c r="E117" s="74">
        <v>10986470.199999999</v>
      </c>
      <c r="F117" s="74">
        <v>9456089.6999999993</v>
      </c>
      <c r="G117" s="74">
        <v>4207571.24</v>
      </c>
      <c r="H117" s="73">
        <f t="shared" si="1"/>
        <v>0.4449588966991293</v>
      </c>
    </row>
    <row r="118" spans="1:8" ht="18.75" customHeight="1" x14ac:dyDescent="0.25">
      <c r="A118" s="82"/>
      <c r="B118" s="82"/>
      <c r="C118" s="82">
        <v>2</v>
      </c>
      <c r="D118" s="87" t="s">
        <v>92</v>
      </c>
      <c r="E118" s="74">
        <v>1607623.5</v>
      </c>
      <c r="F118" s="74">
        <v>3980309.3</v>
      </c>
      <c r="G118" s="74">
        <v>3825601.66</v>
      </c>
      <c r="H118" s="73">
        <f t="shared" si="1"/>
        <v>0.96113175425839403</v>
      </c>
    </row>
    <row r="119" spans="1:8" ht="14.25" x14ac:dyDescent="0.25">
      <c r="A119" s="82">
        <v>8</v>
      </c>
      <c r="B119" s="82"/>
      <c r="C119" s="83"/>
      <c r="D119" s="84" t="s">
        <v>94</v>
      </c>
      <c r="E119" s="69">
        <f>E121+E123+E131+E135+E138</f>
        <v>21027053.600000001</v>
      </c>
      <c r="F119" s="69">
        <f>F121+F123+F131+F135+F138</f>
        <v>21331523.899999999</v>
      </c>
      <c r="G119" s="69">
        <f>G121+G123+G131+G135+G138</f>
        <v>21395638.799999997</v>
      </c>
      <c r="H119" s="72">
        <f t="shared" si="1"/>
        <v>1.003005640867505</v>
      </c>
    </row>
    <row r="120" spans="1:8" ht="14.25" x14ac:dyDescent="0.25">
      <c r="A120" s="82"/>
      <c r="B120" s="82"/>
      <c r="C120" s="82"/>
      <c r="D120" s="85" t="s">
        <v>10</v>
      </c>
      <c r="E120" s="71"/>
      <c r="F120" s="71"/>
      <c r="G120" s="71"/>
      <c r="H120" s="73"/>
    </row>
    <row r="121" spans="1:8" ht="14.25" x14ac:dyDescent="0.25">
      <c r="A121" s="82"/>
      <c r="B121" s="82">
        <v>1</v>
      </c>
      <c r="C121" s="82"/>
      <c r="D121" s="87" t="s">
        <v>95</v>
      </c>
      <c r="E121" s="71">
        <f>E122</f>
        <v>1806766.1</v>
      </c>
      <c r="F121" s="71">
        <f>F122</f>
        <v>1806766.1</v>
      </c>
      <c r="G121" s="71">
        <f>G122</f>
        <v>1771088.2</v>
      </c>
      <c r="H121" s="73">
        <f t="shared" si="1"/>
        <v>0.98025317167507175</v>
      </c>
    </row>
    <row r="122" spans="1:8" ht="22.5" customHeight="1" x14ac:dyDescent="0.25">
      <c r="A122" s="82"/>
      <c r="B122" s="82"/>
      <c r="C122" s="82">
        <v>1</v>
      </c>
      <c r="D122" s="87" t="s">
        <v>95</v>
      </c>
      <c r="E122" s="71">
        <v>1806766.1</v>
      </c>
      <c r="F122" s="71">
        <v>1806766.1</v>
      </c>
      <c r="G122" s="71">
        <v>1771088.2</v>
      </c>
      <c r="H122" s="73">
        <f t="shared" si="1"/>
        <v>0.98025317167507175</v>
      </c>
    </row>
    <row r="123" spans="1:8" ht="23.25" customHeight="1" x14ac:dyDescent="0.25">
      <c r="A123" s="82"/>
      <c r="B123" s="82">
        <v>2</v>
      </c>
      <c r="C123" s="82"/>
      <c r="D123" s="87" t="s">
        <v>96</v>
      </c>
      <c r="E123" s="71">
        <f>E124+E125+E126+E127+E128+E129+E130</f>
        <v>11711512.300000001</v>
      </c>
      <c r="F123" s="71">
        <f>F124+F125+F126+F127+F128+F129+F130</f>
        <v>11967917.800000001</v>
      </c>
      <c r="G123" s="71">
        <f>G124+G125+G126+G127+G128+G129+G130</f>
        <v>12114677.109999999</v>
      </c>
      <c r="H123" s="73">
        <f t="shared" si="1"/>
        <v>1.0122627271052946</v>
      </c>
    </row>
    <row r="124" spans="1:8" ht="14.25" x14ac:dyDescent="0.25">
      <c r="A124" s="82"/>
      <c r="B124" s="82"/>
      <c r="C124" s="82">
        <v>1</v>
      </c>
      <c r="D124" s="85" t="s">
        <v>97</v>
      </c>
      <c r="E124" s="71">
        <v>1513064.6</v>
      </c>
      <c r="F124" s="71">
        <v>1513110.8</v>
      </c>
      <c r="G124" s="71">
        <v>1513010.43</v>
      </c>
      <c r="H124" s="73">
        <f t="shared" si="1"/>
        <v>0.99993366645720849</v>
      </c>
    </row>
    <row r="125" spans="1:8" ht="21.75" customHeight="1" x14ac:dyDescent="0.25">
      <c r="A125" s="82"/>
      <c r="B125" s="82"/>
      <c r="C125" s="82">
        <v>2</v>
      </c>
      <c r="D125" s="85" t="s">
        <v>98</v>
      </c>
      <c r="E125" s="71">
        <v>2054925.1</v>
      </c>
      <c r="F125" s="71">
        <v>2012926.4</v>
      </c>
      <c r="G125" s="71">
        <v>2012926.4</v>
      </c>
      <c r="H125" s="73">
        <f t="shared" si="1"/>
        <v>1</v>
      </c>
    </row>
    <row r="126" spans="1:8" ht="21.75" customHeight="1" x14ac:dyDescent="0.25">
      <c r="A126" s="82"/>
      <c r="B126" s="82"/>
      <c r="C126" s="82">
        <v>3</v>
      </c>
      <c r="D126" s="85" t="s">
        <v>99</v>
      </c>
      <c r="E126" s="71">
        <v>165185</v>
      </c>
      <c r="F126" s="71">
        <v>165185</v>
      </c>
      <c r="G126" s="71">
        <v>165184.98000000001</v>
      </c>
      <c r="H126" s="73">
        <f t="shared" si="1"/>
        <v>0.99999987892363118</v>
      </c>
    </row>
    <row r="127" spans="1:8" ht="19.5" customHeight="1" x14ac:dyDescent="0.25">
      <c r="A127" s="82"/>
      <c r="B127" s="82"/>
      <c r="C127" s="82">
        <v>4</v>
      </c>
      <c r="D127" s="85" t="s">
        <v>100</v>
      </c>
      <c r="E127" s="71">
        <v>759349.2</v>
      </c>
      <c r="F127" s="71">
        <v>759349.2</v>
      </c>
      <c r="G127" s="71">
        <v>759349.2</v>
      </c>
      <c r="H127" s="73">
        <f t="shared" si="1"/>
        <v>1</v>
      </c>
    </row>
    <row r="128" spans="1:8" ht="14.25" x14ac:dyDescent="0.25">
      <c r="A128" s="82"/>
      <c r="B128" s="82"/>
      <c r="C128" s="82">
        <v>5</v>
      </c>
      <c r="D128" s="85" t="s">
        <v>101</v>
      </c>
      <c r="E128" s="71">
        <v>6171820</v>
      </c>
      <c r="F128" s="71">
        <v>6483178</v>
      </c>
      <c r="G128" s="71">
        <v>6634986.3700000001</v>
      </c>
      <c r="H128" s="73">
        <f t="shared" si="1"/>
        <v>1.0234157337651379</v>
      </c>
    </row>
    <row r="129" spans="1:8" ht="14.25" x14ac:dyDescent="0.25">
      <c r="A129" s="82"/>
      <c r="B129" s="82"/>
      <c r="C129" s="82">
        <v>6</v>
      </c>
      <c r="D129" s="85" t="s">
        <v>102</v>
      </c>
      <c r="E129" s="71">
        <v>647814.80000000005</v>
      </c>
      <c r="F129" s="71">
        <v>647814.80000000005</v>
      </c>
      <c r="G129" s="71">
        <v>647814.80000000005</v>
      </c>
      <c r="H129" s="73">
        <f t="shared" si="1"/>
        <v>1</v>
      </c>
    </row>
    <row r="130" spans="1:8" ht="32.25" customHeight="1" x14ac:dyDescent="0.25">
      <c r="A130" s="82"/>
      <c r="B130" s="82"/>
      <c r="C130" s="82">
        <v>7</v>
      </c>
      <c r="D130" s="91" t="s">
        <v>103</v>
      </c>
      <c r="E130" s="71">
        <v>399353.59999999998</v>
      </c>
      <c r="F130" s="71">
        <v>386353.6</v>
      </c>
      <c r="G130" s="71">
        <v>381404.93</v>
      </c>
      <c r="H130" s="73">
        <f t="shared" si="1"/>
        <v>0.98719134492340699</v>
      </c>
    </row>
    <row r="131" spans="1:8" ht="35.25" customHeight="1" x14ac:dyDescent="0.25">
      <c r="A131" s="82"/>
      <c r="B131" s="82">
        <v>3</v>
      </c>
      <c r="C131" s="82"/>
      <c r="D131" s="87" t="s">
        <v>104</v>
      </c>
      <c r="E131" s="71">
        <f>E132+E133+E134</f>
        <v>5997564.7000000002</v>
      </c>
      <c r="F131" s="71">
        <f>F132+F133+F134</f>
        <v>6025553.5</v>
      </c>
      <c r="G131" s="71">
        <f>G132+G133+G134</f>
        <v>6009598.9499999993</v>
      </c>
      <c r="H131" s="73">
        <f t="shared" si="1"/>
        <v>0.99735218515610213</v>
      </c>
    </row>
    <row r="132" spans="1:8" ht="20.25" customHeight="1" x14ac:dyDescent="0.25">
      <c r="A132" s="82"/>
      <c r="B132" s="82"/>
      <c r="C132" s="82">
        <v>1</v>
      </c>
      <c r="D132" s="85" t="s">
        <v>105</v>
      </c>
      <c r="E132" s="71">
        <v>4574964.3</v>
      </c>
      <c r="F132" s="71">
        <v>4538063.3</v>
      </c>
      <c r="G132" s="71">
        <v>4532286.0999999996</v>
      </c>
      <c r="H132" s="73">
        <f t="shared" ref="H132:H184" si="2">G132/F132</f>
        <v>0.99872694591985967</v>
      </c>
    </row>
    <row r="133" spans="1:8" ht="14.25" x14ac:dyDescent="0.25">
      <c r="A133" s="82"/>
      <c r="B133" s="82"/>
      <c r="C133" s="82">
        <v>2</v>
      </c>
      <c r="D133" s="85" t="s">
        <v>106</v>
      </c>
      <c r="E133" s="71">
        <v>1048260.7</v>
      </c>
      <c r="F133" s="71">
        <v>1094175.2</v>
      </c>
      <c r="G133" s="71">
        <v>1083997.8500000001</v>
      </c>
      <c r="H133" s="73">
        <f t="shared" si="2"/>
        <v>0.99069861024084638</v>
      </c>
    </row>
    <row r="134" spans="1:8" ht="14.25" x14ac:dyDescent="0.25">
      <c r="A134" s="82"/>
      <c r="B134" s="82"/>
      <c r="C134" s="82">
        <v>3</v>
      </c>
      <c r="D134" s="85" t="s">
        <v>107</v>
      </c>
      <c r="E134" s="71">
        <v>374339.7</v>
      </c>
      <c r="F134" s="71">
        <v>393315</v>
      </c>
      <c r="G134" s="71">
        <v>393315</v>
      </c>
      <c r="H134" s="73">
        <f t="shared" si="2"/>
        <v>1</v>
      </c>
    </row>
    <row r="135" spans="1:8" ht="21" customHeight="1" x14ac:dyDescent="0.25">
      <c r="A135" s="82"/>
      <c r="B135" s="82">
        <v>4</v>
      </c>
      <c r="C135" s="82"/>
      <c r="D135" s="87" t="s">
        <v>108</v>
      </c>
      <c r="E135" s="71">
        <f>E136+E137</f>
        <v>809135.29999999993</v>
      </c>
      <c r="F135" s="71">
        <f>F136+F137</f>
        <v>829855.7</v>
      </c>
      <c r="G135" s="71">
        <f>G136+G137</f>
        <v>819259.75</v>
      </c>
      <c r="H135" s="73">
        <f t="shared" si="2"/>
        <v>0.98723157532086603</v>
      </c>
    </row>
    <row r="136" spans="1:8" ht="14.25" x14ac:dyDescent="0.25">
      <c r="A136" s="82"/>
      <c r="B136" s="82"/>
      <c r="C136" s="82">
        <v>1</v>
      </c>
      <c r="D136" s="85" t="s">
        <v>109</v>
      </c>
      <c r="E136" s="71">
        <v>613442.19999999995</v>
      </c>
      <c r="F136" s="71">
        <v>611104.19999999995</v>
      </c>
      <c r="G136" s="71">
        <v>601282.41</v>
      </c>
      <c r="H136" s="73">
        <f t="shared" si="2"/>
        <v>0.98392779823800924</v>
      </c>
    </row>
    <row r="137" spans="1:8" ht="39" customHeight="1" x14ac:dyDescent="0.25">
      <c r="A137" s="82"/>
      <c r="B137" s="82"/>
      <c r="C137" s="82">
        <v>2</v>
      </c>
      <c r="D137" s="91" t="s">
        <v>110</v>
      </c>
      <c r="E137" s="71">
        <v>195693.1</v>
      </c>
      <c r="F137" s="71">
        <v>218751.5</v>
      </c>
      <c r="G137" s="71">
        <v>217977.34</v>
      </c>
      <c r="H137" s="73">
        <f t="shared" si="2"/>
        <v>0.99646100712452257</v>
      </c>
    </row>
    <row r="138" spans="1:8" ht="21.75" customHeight="1" x14ac:dyDescent="0.25">
      <c r="A138" s="82"/>
      <c r="B138" s="82">
        <v>6</v>
      </c>
      <c r="C138" s="88"/>
      <c r="D138" s="87" t="s">
        <v>111</v>
      </c>
      <c r="E138" s="71">
        <f>E139</f>
        <v>702075.2</v>
      </c>
      <c r="F138" s="71">
        <f>F139</f>
        <v>701430.8</v>
      </c>
      <c r="G138" s="71">
        <f>G139</f>
        <v>681014.79</v>
      </c>
      <c r="H138" s="73">
        <f t="shared" si="2"/>
        <v>0.97089376457378262</v>
      </c>
    </row>
    <row r="139" spans="1:8" ht="21.75" customHeight="1" x14ac:dyDescent="0.25">
      <c r="A139" s="82"/>
      <c r="B139" s="82"/>
      <c r="C139" s="88">
        <v>1</v>
      </c>
      <c r="D139" s="87" t="s">
        <v>111</v>
      </c>
      <c r="E139" s="71">
        <v>702075.2</v>
      </c>
      <c r="F139" s="71">
        <v>701430.8</v>
      </c>
      <c r="G139" s="71">
        <v>681014.79</v>
      </c>
      <c r="H139" s="73">
        <f t="shared" si="2"/>
        <v>0.97089376457378262</v>
      </c>
    </row>
    <row r="140" spans="1:8" ht="14.25" x14ac:dyDescent="0.25">
      <c r="A140" s="82">
        <v>9</v>
      </c>
      <c r="B140" s="82"/>
      <c r="C140" s="92"/>
      <c r="D140" s="93" t="s">
        <v>112</v>
      </c>
      <c r="E140" s="69">
        <v>128027645.5</v>
      </c>
      <c r="F140" s="69">
        <v>119094220.80000001</v>
      </c>
      <c r="G140" s="69">
        <v>115806050.17999999</v>
      </c>
      <c r="H140" s="72">
        <f t="shared" si="2"/>
        <v>0.97239017478839729</v>
      </c>
    </row>
    <row r="141" spans="1:8" ht="14.25" x14ac:dyDescent="0.25">
      <c r="A141" s="82"/>
      <c r="B141" s="82"/>
      <c r="C141" s="92"/>
      <c r="D141" s="85" t="s">
        <v>10</v>
      </c>
      <c r="E141" s="69"/>
      <c r="F141" s="69"/>
      <c r="G141" s="69"/>
      <c r="H141" s="73"/>
    </row>
    <row r="142" spans="1:8" ht="21" customHeight="1" x14ac:dyDescent="0.25">
      <c r="A142" s="82"/>
      <c r="B142" s="82">
        <v>1</v>
      </c>
      <c r="C142" s="88"/>
      <c r="D142" s="94" t="s">
        <v>113</v>
      </c>
      <c r="E142" s="71">
        <f>E143+E144</f>
        <v>26523679.300000001</v>
      </c>
      <c r="F142" s="71">
        <f>F143+F144</f>
        <v>24117489.5</v>
      </c>
      <c r="G142" s="71">
        <f>G143+G144</f>
        <v>24092889.329999998</v>
      </c>
      <c r="H142" s="73">
        <f t="shared" si="2"/>
        <v>0.99897998628754447</v>
      </c>
    </row>
    <row r="143" spans="1:8" ht="14.25" x14ac:dyDescent="0.25">
      <c r="A143" s="82"/>
      <c r="B143" s="82"/>
      <c r="C143" s="88">
        <v>1</v>
      </c>
      <c r="D143" s="94" t="s">
        <v>241</v>
      </c>
      <c r="E143" s="74">
        <v>494638.1</v>
      </c>
      <c r="F143" s="74">
        <v>482834.8</v>
      </c>
      <c r="G143" s="74">
        <v>481481.5</v>
      </c>
      <c r="H143" s="73">
        <f t="shared" si="2"/>
        <v>0.9971971779995974</v>
      </c>
    </row>
    <row r="144" spans="1:8" ht="14.25" x14ac:dyDescent="0.25">
      <c r="A144" s="82"/>
      <c r="B144" s="82"/>
      <c r="C144" s="88">
        <v>2</v>
      </c>
      <c r="D144" s="94" t="s">
        <v>114</v>
      </c>
      <c r="E144" s="74">
        <v>26029041.199999999</v>
      </c>
      <c r="F144" s="74">
        <v>23634654.699999999</v>
      </c>
      <c r="G144" s="74">
        <v>23611407.829999998</v>
      </c>
      <c r="H144" s="73">
        <f t="shared" si="2"/>
        <v>0.99901640746204767</v>
      </c>
    </row>
    <row r="145" spans="1:8" ht="14.25" x14ac:dyDescent="0.25">
      <c r="A145" s="82"/>
      <c r="B145" s="82">
        <v>2</v>
      </c>
      <c r="C145" s="88"/>
      <c r="D145" s="94" t="s">
        <v>115</v>
      </c>
      <c r="E145" s="71">
        <f>E146+E147</f>
        <v>51503693.5</v>
      </c>
      <c r="F145" s="71">
        <f>F146+F147</f>
        <v>53106668.099999994</v>
      </c>
      <c r="G145" s="71">
        <f>G146+G147</f>
        <v>52953722.170000002</v>
      </c>
      <c r="H145" s="73">
        <f t="shared" si="2"/>
        <v>0.99712002399186495</v>
      </c>
    </row>
    <row r="146" spans="1:8" ht="14.25" x14ac:dyDescent="0.25">
      <c r="A146" s="82"/>
      <c r="B146" s="82"/>
      <c r="C146" s="88">
        <v>1</v>
      </c>
      <c r="D146" s="94" t="s">
        <v>116</v>
      </c>
      <c r="E146" s="74">
        <v>32768372.899999999</v>
      </c>
      <c r="F146" s="74">
        <v>30512229.199999999</v>
      </c>
      <c r="G146" s="74">
        <v>30489680.41</v>
      </c>
      <c r="H146" s="73">
        <f t="shared" si="2"/>
        <v>0.99926099172065741</v>
      </c>
    </row>
    <row r="147" spans="1:8" ht="30" customHeight="1" x14ac:dyDescent="0.25">
      <c r="A147" s="82"/>
      <c r="B147" s="82"/>
      <c r="C147" s="88">
        <v>2</v>
      </c>
      <c r="D147" s="94" t="s">
        <v>117</v>
      </c>
      <c r="E147" s="74">
        <v>18735320.600000001</v>
      </c>
      <c r="F147" s="74">
        <v>22594438.899999999</v>
      </c>
      <c r="G147" s="74">
        <v>22464041.760000002</v>
      </c>
      <c r="H147" s="73">
        <f t="shared" si="2"/>
        <v>0.9942287949447598</v>
      </c>
    </row>
    <row r="148" spans="1:8" ht="38.25" customHeight="1" x14ac:dyDescent="0.25">
      <c r="A148" s="82"/>
      <c r="B148" s="82">
        <v>3</v>
      </c>
      <c r="C148" s="88"/>
      <c r="D148" s="94" t="s">
        <v>118</v>
      </c>
      <c r="E148" s="71">
        <f>E149+E150</f>
        <v>8697830</v>
      </c>
      <c r="F148" s="71">
        <f>F149+F150</f>
        <v>7796211</v>
      </c>
      <c r="G148" s="71">
        <f>G149+G150</f>
        <v>7458479.7300000004</v>
      </c>
      <c r="H148" s="73">
        <f t="shared" si="2"/>
        <v>0.95668007574448666</v>
      </c>
    </row>
    <row r="149" spans="1:8" ht="27" x14ac:dyDescent="0.25">
      <c r="A149" s="82"/>
      <c r="B149" s="82"/>
      <c r="C149" s="88">
        <v>1</v>
      </c>
      <c r="D149" s="94" t="s">
        <v>119</v>
      </c>
      <c r="E149" s="74">
        <v>2854281.3</v>
      </c>
      <c r="F149" s="74">
        <v>2546669.2999999998</v>
      </c>
      <c r="G149" s="74">
        <v>2521296.5</v>
      </c>
      <c r="H149" s="73">
        <f t="shared" si="2"/>
        <v>0.99003686894093401</v>
      </c>
    </row>
    <row r="150" spans="1:8" ht="14.25" x14ac:dyDescent="0.25">
      <c r="A150" s="82"/>
      <c r="B150" s="82"/>
      <c r="C150" s="88">
        <v>2</v>
      </c>
      <c r="D150" s="94" t="s">
        <v>120</v>
      </c>
      <c r="E150" s="74">
        <v>5843548.7000000002</v>
      </c>
      <c r="F150" s="74">
        <v>5249541.7</v>
      </c>
      <c r="G150" s="74">
        <v>4937183.2300000004</v>
      </c>
      <c r="H150" s="73">
        <f t="shared" si="2"/>
        <v>0.94049795432618433</v>
      </c>
    </row>
    <row r="151" spans="1:8" ht="14.25" x14ac:dyDescent="0.25">
      <c r="A151" s="82"/>
      <c r="B151" s="82">
        <v>4</v>
      </c>
      <c r="C151" s="88"/>
      <c r="D151" s="94" t="s">
        <v>121</v>
      </c>
      <c r="E151" s="71">
        <f>E152+E153</f>
        <v>9795346.2000000011</v>
      </c>
      <c r="F151" s="71">
        <f>F152+F153</f>
        <v>9829796.2000000011</v>
      </c>
      <c r="G151" s="71">
        <f>G152+G153</f>
        <v>9461228.459999999</v>
      </c>
      <c r="H151" s="73">
        <f t="shared" si="2"/>
        <v>0.9625050476631446</v>
      </c>
    </row>
    <row r="152" spans="1:8" ht="21.75" customHeight="1" x14ac:dyDescent="0.25">
      <c r="A152" s="82"/>
      <c r="B152" s="82"/>
      <c r="C152" s="88">
        <v>1</v>
      </c>
      <c r="D152" s="94" t="s">
        <v>122</v>
      </c>
      <c r="E152" s="74">
        <v>8973745.4000000004</v>
      </c>
      <c r="F152" s="74">
        <v>9000835.4000000004</v>
      </c>
      <c r="G152" s="74">
        <v>8661406.1099999994</v>
      </c>
      <c r="H152" s="73">
        <f t="shared" si="2"/>
        <v>0.96228913485074941</v>
      </c>
    </row>
    <row r="153" spans="1:8" ht="21.75" customHeight="1" x14ac:dyDescent="0.25">
      <c r="A153" s="82"/>
      <c r="B153" s="82"/>
      <c r="C153" s="88">
        <v>2</v>
      </c>
      <c r="D153" s="94" t="s">
        <v>123</v>
      </c>
      <c r="E153" s="74">
        <v>821600.8</v>
      </c>
      <c r="F153" s="74">
        <v>828960.8</v>
      </c>
      <c r="G153" s="74">
        <v>799822.35</v>
      </c>
      <c r="H153" s="73">
        <f t="shared" si="2"/>
        <v>0.96484942351918201</v>
      </c>
    </row>
    <row r="154" spans="1:8" ht="23.25" customHeight="1" x14ac:dyDescent="0.25">
      <c r="A154" s="82"/>
      <c r="B154" s="82">
        <v>5</v>
      </c>
      <c r="C154" s="88"/>
      <c r="D154" s="94" t="s">
        <v>124</v>
      </c>
      <c r="E154" s="71">
        <f>E155+E156</f>
        <v>4863129</v>
      </c>
      <c r="F154" s="71">
        <f>F155+F156</f>
        <v>4777900</v>
      </c>
      <c r="G154" s="71">
        <f>G155+G156</f>
        <v>4749729.8100000005</v>
      </c>
      <c r="H154" s="73">
        <f t="shared" si="2"/>
        <v>0.99410406454718614</v>
      </c>
    </row>
    <row r="155" spans="1:8" ht="14.25" x14ac:dyDescent="0.25">
      <c r="A155" s="82"/>
      <c r="B155" s="82"/>
      <c r="C155" s="88">
        <v>1</v>
      </c>
      <c r="D155" s="94" t="s">
        <v>125</v>
      </c>
      <c r="E155" s="74">
        <v>3662579.1</v>
      </c>
      <c r="F155" s="74">
        <v>3574579.1</v>
      </c>
      <c r="G155" s="74">
        <v>3569948.22</v>
      </c>
      <c r="H155" s="73">
        <f t="shared" si="2"/>
        <v>0.99870449642588688</v>
      </c>
    </row>
    <row r="156" spans="1:8" ht="14.25" x14ac:dyDescent="0.25">
      <c r="A156" s="82"/>
      <c r="B156" s="82"/>
      <c r="C156" s="88">
        <v>2</v>
      </c>
      <c r="D156" s="94" t="s">
        <v>126</v>
      </c>
      <c r="E156" s="74">
        <v>1200549.8999999999</v>
      </c>
      <c r="F156" s="74">
        <v>1203320.8999999999</v>
      </c>
      <c r="G156" s="74">
        <v>1179781.5900000001</v>
      </c>
      <c r="H156" s="73">
        <f t="shared" si="2"/>
        <v>0.98043804441525129</v>
      </c>
    </row>
    <row r="157" spans="1:8" ht="20.25" customHeight="1" x14ac:dyDescent="0.25">
      <c r="A157" s="82"/>
      <c r="B157" s="82">
        <v>6</v>
      </c>
      <c r="C157" s="88"/>
      <c r="D157" s="94" t="s">
        <v>127</v>
      </c>
      <c r="E157" s="71">
        <f>E158</f>
        <v>25888878.100000001</v>
      </c>
      <c r="F157" s="71">
        <f>F158</f>
        <v>18706066.600000001</v>
      </c>
      <c r="G157" s="71">
        <f>G158</f>
        <v>16341609.41</v>
      </c>
      <c r="H157" s="73">
        <f t="shared" si="2"/>
        <v>0.873599445540304</v>
      </c>
    </row>
    <row r="158" spans="1:8" ht="26.25" customHeight="1" x14ac:dyDescent="0.25">
      <c r="A158" s="82"/>
      <c r="B158" s="82"/>
      <c r="C158" s="88">
        <v>1</v>
      </c>
      <c r="D158" s="94" t="s">
        <v>127</v>
      </c>
      <c r="E158" s="74">
        <v>25888878.100000001</v>
      </c>
      <c r="F158" s="74">
        <v>18706066.600000001</v>
      </c>
      <c r="G158" s="74">
        <v>16341609.41</v>
      </c>
      <c r="H158" s="73">
        <f t="shared" si="2"/>
        <v>0.873599445540304</v>
      </c>
    </row>
    <row r="159" spans="1:8" ht="20.25" customHeight="1" x14ac:dyDescent="0.25">
      <c r="A159" s="82"/>
      <c r="B159" s="82">
        <v>8</v>
      </c>
      <c r="C159" s="88"/>
      <c r="D159" s="94" t="s">
        <v>128</v>
      </c>
      <c r="E159" s="71">
        <f>E160</f>
        <v>755089.4</v>
      </c>
      <c r="F159" s="71">
        <f>F160</f>
        <v>760089.4</v>
      </c>
      <c r="G159" s="71">
        <f>G160</f>
        <v>748391.27</v>
      </c>
      <c r="H159" s="73">
        <f t="shared" si="2"/>
        <v>0.98460953408901641</v>
      </c>
    </row>
    <row r="160" spans="1:8" ht="18" customHeight="1" x14ac:dyDescent="0.25">
      <c r="A160" s="82"/>
      <c r="B160" s="82"/>
      <c r="C160" s="88">
        <v>1</v>
      </c>
      <c r="D160" s="94" t="s">
        <v>128</v>
      </c>
      <c r="E160" s="74">
        <v>755089.4</v>
      </c>
      <c r="F160" s="74">
        <v>760089.4</v>
      </c>
      <c r="G160" s="74">
        <v>748391.27</v>
      </c>
      <c r="H160" s="73">
        <f t="shared" si="2"/>
        <v>0.98460953408901641</v>
      </c>
    </row>
    <row r="161" spans="1:8" ht="24.75" customHeight="1" x14ac:dyDescent="0.25">
      <c r="A161" s="82">
        <v>10</v>
      </c>
      <c r="B161" s="82"/>
      <c r="C161" s="83"/>
      <c r="D161" s="84" t="s">
        <v>129</v>
      </c>
      <c r="E161" s="69">
        <f>E163+E166+E168+E170+E172+E174+E176+E178</f>
        <v>362033007.09999996</v>
      </c>
      <c r="F161" s="69">
        <f>F163+F166+F168+F170+F172+F174+F176+F178</f>
        <v>352007769.5</v>
      </c>
      <c r="G161" s="69">
        <f>G163+G166+G168+G170+G172+G174+G176+G178</f>
        <v>342469501.09000003</v>
      </c>
      <c r="H161" s="72">
        <f t="shared" si="2"/>
        <v>0.97290324465409284</v>
      </c>
    </row>
    <row r="162" spans="1:8" ht="14.25" x14ac:dyDescent="0.25">
      <c r="A162" s="82"/>
      <c r="B162" s="82"/>
      <c r="C162" s="82"/>
      <c r="D162" s="85" t="s">
        <v>10</v>
      </c>
      <c r="E162" s="71"/>
      <c r="F162" s="71"/>
      <c r="G162" s="71"/>
      <c r="H162" s="73"/>
    </row>
    <row r="163" spans="1:8" ht="14.25" x14ac:dyDescent="0.25">
      <c r="A163" s="82"/>
      <c r="B163" s="82">
        <v>1</v>
      </c>
      <c r="C163" s="82"/>
      <c r="D163" s="85" t="s">
        <v>130</v>
      </c>
      <c r="E163" s="71">
        <f>E164+E165</f>
        <v>1271230.0999999999</v>
      </c>
      <c r="F163" s="71">
        <f>F164+F165</f>
        <v>1256630.0999999999</v>
      </c>
      <c r="G163" s="71">
        <f>G164+G165</f>
        <v>1233904.05</v>
      </c>
      <c r="H163" s="73">
        <f t="shared" si="2"/>
        <v>0.98191508384209492</v>
      </c>
    </row>
    <row r="164" spans="1:8" ht="17.25" customHeight="1" x14ac:dyDescent="0.25">
      <c r="A164" s="82"/>
      <c r="B164" s="82"/>
      <c r="C164" s="82">
        <v>1</v>
      </c>
      <c r="D164" s="87" t="s">
        <v>131</v>
      </c>
      <c r="E164" s="71">
        <v>208603.4</v>
      </c>
      <c r="F164" s="71">
        <v>208603.4</v>
      </c>
      <c r="G164" s="71">
        <v>195685.45</v>
      </c>
      <c r="H164" s="73">
        <f t="shared" si="2"/>
        <v>0.93807411576225519</v>
      </c>
    </row>
    <row r="165" spans="1:8" ht="14.25" x14ac:dyDescent="0.25">
      <c r="A165" s="82"/>
      <c r="B165" s="82"/>
      <c r="C165" s="82">
        <v>2</v>
      </c>
      <c r="D165" s="87" t="s">
        <v>132</v>
      </c>
      <c r="E165" s="71">
        <v>1062626.7</v>
      </c>
      <c r="F165" s="71">
        <v>1048026.7</v>
      </c>
      <c r="G165" s="71">
        <v>1038218.6</v>
      </c>
      <c r="H165" s="73">
        <f t="shared" si="2"/>
        <v>0.99064136438508676</v>
      </c>
    </row>
    <row r="166" spans="1:8" ht="14.25" x14ac:dyDescent="0.25">
      <c r="A166" s="82"/>
      <c r="B166" s="82">
        <v>2</v>
      </c>
      <c r="C166" s="82"/>
      <c r="D166" s="87" t="s">
        <v>133</v>
      </c>
      <c r="E166" s="71">
        <f>E167</f>
        <v>254675669.40000001</v>
      </c>
      <c r="F166" s="71">
        <f>F167</f>
        <v>242603869.59999999</v>
      </c>
      <c r="G166" s="71">
        <f>G167</f>
        <v>240509472.13</v>
      </c>
      <c r="H166" s="73">
        <f t="shared" si="2"/>
        <v>0.99136700715675641</v>
      </c>
    </row>
    <row r="167" spans="1:8" ht="14.25" x14ac:dyDescent="0.25">
      <c r="A167" s="82"/>
      <c r="B167" s="82"/>
      <c r="C167" s="82">
        <v>1</v>
      </c>
      <c r="D167" s="87" t="s">
        <v>133</v>
      </c>
      <c r="E167" s="71">
        <v>254675669.40000001</v>
      </c>
      <c r="F167" s="71">
        <v>242603869.59999999</v>
      </c>
      <c r="G167" s="71">
        <v>240509472.13</v>
      </c>
      <c r="H167" s="73">
        <f t="shared" si="2"/>
        <v>0.99136700715675641</v>
      </c>
    </row>
    <row r="168" spans="1:8" ht="14.25" x14ac:dyDescent="0.25">
      <c r="A168" s="82"/>
      <c r="B168" s="82">
        <v>3</v>
      </c>
      <c r="C168" s="82"/>
      <c r="D168" s="87" t="s">
        <v>134</v>
      </c>
      <c r="E168" s="71">
        <f>E169</f>
        <v>5069400</v>
      </c>
      <c r="F168" s="71">
        <f>F169</f>
        <v>5069400</v>
      </c>
      <c r="G168" s="71">
        <f>G169</f>
        <v>4930760.29</v>
      </c>
      <c r="H168" s="73">
        <f t="shared" si="2"/>
        <v>0.97265165305558843</v>
      </c>
    </row>
    <row r="169" spans="1:8" ht="14.25" x14ac:dyDescent="0.25">
      <c r="A169" s="82"/>
      <c r="B169" s="82"/>
      <c r="C169" s="82">
        <v>1</v>
      </c>
      <c r="D169" s="87" t="s">
        <v>134</v>
      </c>
      <c r="E169" s="71">
        <v>5069400</v>
      </c>
      <c r="F169" s="71">
        <v>5069400</v>
      </c>
      <c r="G169" s="71">
        <v>4930760.29</v>
      </c>
      <c r="H169" s="73">
        <f t="shared" si="2"/>
        <v>0.97265165305558843</v>
      </c>
    </row>
    <row r="170" spans="1:8" ht="14.25" x14ac:dyDescent="0.25">
      <c r="A170" s="82"/>
      <c r="B170" s="82">
        <v>4</v>
      </c>
      <c r="C170" s="82"/>
      <c r="D170" s="87" t="s">
        <v>135</v>
      </c>
      <c r="E170" s="71">
        <f>E171</f>
        <v>57476042.200000003</v>
      </c>
      <c r="F170" s="71">
        <f>F171</f>
        <v>59199485.100000001</v>
      </c>
      <c r="G170" s="71">
        <f>G171</f>
        <v>57233024.75</v>
      </c>
      <c r="H170" s="73">
        <f t="shared" si="2"/>
        <v>0.96678247544419937</v>
      </c>
    </row>
    <row r="171" spans="1:8" ht="14.25" x14ac:dyDescent="0.25">
      <c r="A171" s="82"/>
      <c r="B171" s="82"/>
      <c r="C171" s="82">
        <v>1</v>
      </c>
      <c r="D171" s="87" t="s">
        <v>135</v>
      </c>
      <c r="E171" s="71">
        <v>57476042.200000003</v>
      </c>
      <c r="F171" s="71">
        <v>59199485.100000001</v>
      </c>
      <c r="G171" s="71">
        <v>57233024.75</v>
      </c>
      <c r="H171" s="73">
        <f t="shared" si="2"/>
        <v>0.96678247544419937</v>
      </c>
    </row>
    <row r="172" spans="1:8" ht="14.25" x14ac:dyDescent="0.25">
      <c r="A172" s="82"/>
      <c r="B172" s="82">
        <v>5</v>
      </c>
      <c r="C172" s="82"/>
      <c r="D172" s="87" t="s">
        <v>136</v>
      </c>
      <c r="E172" s="71">
        <f>E173</f>
        <v>2364498.2000000002</v>
      </c>
      <c r="F172" s="71">
        <f>F173</f>
        <v>2337193.5</v>
      </c>
      <c r="G172" s="71">
        <f>G173</f>
        <v>1537071.21</v>
      </c>
      <c r="H172" s="73">
        <f t="shared" si="2"/>
        <v>0.65765680505272672</v>
      </c>
    </row>
    <row r="173" spans="1:8" ht="14.25" x14ac:dyDescent="0.25">
      <c r="A173" s="82"/>
      <c r="B173" s="82"/>
      <c r="C173" s="82">
        <v>1</v>
      </c>
      <c r="D173" s="87" t="s">
        <v>136</v>
      </c>
      <c r="E173" s="71">
        <v>2364498.2000000002</v>
      </c>
      <c r="F173" s="71">
        <v>2337193.5</v>
      </c>
      <c r="G173" s="71">
        <v>1537071.21</v>
      </c>
      <c r="H173" s="73">
        <f t="shared" si="2"/>
        <v>0.65765680505272672</v>
      </c>
    </row>
    <row r="174" spans="1:8" ht="14.25" x14ac:dyDescent="0.25">
      <c r="A174" s="82"/>
      <c r="B174" s="82">
        <v>6</v>
      </c>
      <c r="C174" s="82"/>
      <c r="D174" s="87" t="s">
        <v>137</v>
      </c>
      <c r="E174" s="71">
        <f>E175</f>
        <v>500000</v>
      </c>
      <c r="F174" s="71">
        <f>F175</f>
        <v>500000</v>
      </c>
      <c r="G174" s="71">
        <f>G175</f>
        <v>499800</v>
      </c>
      <c r="H174" s="73">
        <f t="shared" si="2"/>
        <v>0.99960000000000004</v>
      </c>
    </row>
    <row r="175" spans="1:8" ht="21" customHeight="1" x14ac:dyDescent="0.25">
      <c r="A175" s="82"/>
      <c r="B175" s="82"/>
      <c r="C175" s="82">
        <v>1</v>
      </c>
      <c r="D175" s="87" t="s">
        <v>137</v>
      </c>
      <c r="E175" s="71">
        <v>500000</v>
      </c>
      <c r="F175" s="71">
        <v>500000</v>
      </c>
      <c r="G175" s="71">
        <v>499800</v>
      </c>
      <c r="H175" s="73">
        <f t="shared" si="2"/>
        <v>0.99960000000000004</v>
      </c>
    </row>
    <row r="176" spans="1:8" ht="33.75" customHeight="1" x14ac:dyDescent="0.25">
      <c r="A176" s="82"/>
      <c r="B176" s="82">
        <v>7</v>
      </c>
      <c r="C176" s="82"/>
      <c r="D176" s="87" t="s">
        <v>138</v>
      </c>
      <c r="E176" s="71">
        <f>E177</f>
        <v>11222135.800000001</v>
      </c>
      <c r="F176" s="71">
        <f>F177</f>
        <v>10818185.800000001</v>
      </c>
      <c r="G176" s="71">
        <f>G177</f>
        <v>10562931.93</v>
      </c>
      <c r="H176" s="73">
        <f t="shared" si="2"/>
        <v>0.97640511313828604</v>
      </c>
    </row>
    <row r="177" spans="1:8" ht="32.25" customHeight="1" x14ac:dyDescent="0.25">
      <c r="A177" s="82"/>
      <c r="B177" s="82"/>
      <c r="C177" s="82">
        <v>1</v>
      </c>
      <c r="D177" s="87" t="s">
        <v>138</v>
      </c>
      <c r="E177" s="71">
        <v>11222135.800000001</v>
      </c>
      <c r="F177" s="71">
        <v>10818185.800000001</v>
      </c>
      <c r="G177" s="71">
        <v>10562931.93</v>
      </c>
      <c r="H177" s="73">
        <f t="shared" si="2"/>
        <v>0.97640511313828604</v>
      </c>
    </row>
    <row r="178" spans="1:8" ht="33.75" customHeight="1" x14ac:dyDescent="0.25">
      <c r="A178" s="82"/>
      <c r="B178" s="82">
        <v>9</v>
      </c>
      <c r="C178" s="82"/>
      <c r="D178" s="87" t="s">
        <v>139</v>
      </c>
      <c r="E178" s="71">
        <f>E179+E180</f>
        <v>29454031.399999999</v>
      </c>
      <c r="F178" s="71">
        <f>F179+F180</f>
        <v>30223005.399999999</v>
      </c>
      <c r="G178" s="71">
        <f>G179+G180</f>
        <v>25962536.73</v>
      </c>
      <c r="H178" s="73">
        <f t="shared" si="2"/>
        <v>0.8590322632176085</v>
      </c>
    </row>
    <row r="179" spans="1:8" ht="31.5" customHeight="1" x14ac:dyDescent="0.25">
      <c r="A179" s="82"/>
      <c r="B179" s="82"/>
      <c r="C179" s="82">
        <v>1</v>
      </c>
      <c r="D179" s="87" t="s">
        <v>139</v>
      </c>
      <c r="E179" s="71">
        <v>4386512.5</v>
      </c>
      <c r="F179" s="71">
        <v>4458843.7</v>
      </c>
      <c r="G179" s="71">
        <v>4016643.69</v>
      </c>
      <c r="H179" s="73">
        <f t="shared" si="2"/>
        <v>0.90082630391372542</v>
      </c>
    </row>
    <row r="180" spans="1:8" ht="36" customHeight="1" x14ac:dyDescent="0.25">
      <c r="A180" s="82"/>
      <c r="B180" s="82"/>
      <c r="C180" s="82">
        <v>2</v>
      </c>
      <c r="D180" s="87" t="s">
        <v>140</v>
      </c>
      <c r="E180" s="71">
        <v>25067518.899999999</v>
      </c>
      <c r="F180" s="71">
        <v>25764161.699999999</v>
      </c>
      <c r="G180" s="71">
        <v>21945893.039999999</v>
      </c>
      <c r="H180" s="73">
        <f t="shared" si="2"/>
        <v>0.85179922776218253</v>
      </c>
    </row>
    <row r="181" spans="1:8" ht="31.5" customHeight="1" x14ac:dyDescent="0.25">
      <c r="A181" s="82">
        <v>11</v>
      </c>
      <c r="B181" s="82"/>
      <c r="C181" s="83"/>
      <c r="D181" s="84" t="s">
        <v>141</v>
      </c>
      <c r="E181" s="69">
        <f>E183</f>
        <v>20166921.100000001</v>
      </c>
      <c r="F181" s="69">
        <f>F183</f>
        <v>47502943.280000001</v>
      </c>
      <c r="G181" s="69">
        <f>G183</f>
        <v>47004134.079999998</v>
      </c>
      <c r="H181" s="72">
        <f t="shared" si="2"/>
        <v>0.98949940434090922</v>
      </c>
    </row>
    <row r="182" spans="1:8" ht="14.25" x14ac:dyDescent="0.25">
      <c r="A182" s="82"/>
      <c r="B182" s="82"/>
      <c r="C182" s="82"/>
      <c r="D182" s="85" t="s">
        <v>10</v>
      </c>
      <c r="E182" s="71"/>
      <c r="F182" s="71"/>
      <c r="G182" s="71"/>
      <c r="H182" s="73"/>
    </row>
    <row r="183" spans="1:8" ht="24" customHeight="1" x14ac:dyDescent="0.25">
      <c r="A183" s="82"/>
      <c r="B183" s="82">
        <v>1</v>
      </c>
      <c r="C183" s="82"/>
      <c r="D183" s="87" t="s">
        <v>142</v>
      </c>
      <c r="E183" s="71">
        <f>E184</f>
        <v>20166921.100000001</v>
      </c>
      <c r="F183" s="71">
        <f>F184</f>
        <v>47502943.280000001</v>
      </c>
      <c r="G183" s="71">
        <f>G184</f>
        <v>47004134.079999998</v>
      </c>
      <c r="H183" s="73">
        <f t="shared" si="2"/>
        <v>0.98949940434090922</v>
      </c>
    </row>
    <row r="184" spans="1:8" ht="24" customHeight="1" x14ac:dyDescent="0.25">
      <c r="A184" s="95"/>
      <c r="B184" s="95"/>
      <c r="C184" s="95">
        <v>1</v>
      </c>
      <c r="D184" s="96" t="s">
        <v>143</v>
      </c>
      <c r="E184" s="75">
        <v>20166921.100000001</v>
      </c>
      <c r="F184" s="75">
        <v>47502943.280000001</v>
      </c>
      <c r="G184" s="75">
        <v>47004134.079999998</v>
      </c>
      <c r="H184" s="76">
        <f t="shared" si="2"/>
        <v>0.98949940434090922</v>
      </c>
    </row>
    <row r="185" spans="1:8" x14ac:dyDescent="0.25">
      <c r="A185" s="33"/>
      <c r="B185" s="33"/>
      <c r="C185" s="33"/>
      <c r="D185" s="34"/>
      <c r="E185" s="77"/>
      <c r="F185" s="77"/>
      <c r="G185" s="78"/>
      <c r="H185" s="78"/>
    </row>
    <row r="186" spans="1:8" x14ac:dyDescent="0.25">
      <c r="A186" s="35"/>
      <c r="B186" s="35"/>
      <c r="C186" s="35"/>
      <c r="D186" s="34"/>
      <c r="E186" s="12"/>
      <c r="F186" s="35"/>
      <c r="G186" s="12"/>
      <c r="H186" s="12"/>
    </row>
    <row r="187" spans="1:8" ht="51.75" customHeight="1" x14ac:dyDescent="0.25">
      <c r="A187" s="148" t="s">
        <v>267</v>
      </c>
      <c r="B187" s="148"/>
      <c r="C187" s="148"/>
      <c r="D187" s="148"/>
      <c r="E187" s="148"/>
      <c r="F187" s="148"/>
      <c r="G187" s="148"/>
      <c r="H187" s="148"/>
    </row>
    <row r="188" spans="1:8" ht="27" customHeight="1" x14ac:dyDescent="0.25">
      <c r="A188" s="147" t="s">
        <v>312</v>
      </c>
      <c r="B188" s="147"/>
      <c r="C188" s="147"/>
      <c r="D188" s="147"/>
      <c r="E188" s="147"/>
      <c r="F188" s="147"/>
      <c r="G188" s="147"/>
      <c r="H188" s="147"/>
    </row>
    <row r="189" spans="1:8" x14ac:dyDescent="0.25">
      <c r="A189" s="35"/>
      <c r="B189" s="35"/>
      <c r="C189" s="35"/>
      <c r="D189" s="34"/>
      <c r="E189" s="12"/>
      <c r="F189" s="35"/>
      <c r="G189" s="12"/>
      <c r="H189" s="12"/>
    </row>
    <row r="190" spans="1:8" x14ac:dyDescent="0.25">
      <c r="A190" s="35"/>
      <c r="B190" s="35"/>
      <c r="C190" s="35"/>
      <c r="D190" s="34"/>
      <c r="E190" s="12"/>
      <c r="F190" s="35"/>
      <c r="G190" s="12"/>
      <c r="H190" s="12"/>
    </row>
    <row r="191" spans="1:8" x14ac:dyDescent="0.25">
      <c r="A191" s="35"/>
      <c r="B191" s="35"/>
      <c r="C191" s="35"/>
      <c r="D191" s="34"/>
      <c r="E191" s="12"/>
      <c r="F191" s="35"/>
      <c r="G191" s="12"/>
      <c r="H191" s="12"/>
    </row>
    <row r="192" spans="1:8" x14ac:dyDescent="0.25">
      <c r="A192" s="35"/>
      <c r="B192" s="35"/>
      <c r="C192" s="35"/>
      <c r="D192" s="34"/>
      <c r="E192" s="12"/>
      <c r="F192" s="35"/>
      <c r="G192" s="12"/>
      <c r="H192" s="12"/>
    </row>
    <row r="193" spans="1:8" x14ac:dyDescent="0.25">
      <c r="A193" s="35"/>
      <c r="B193" s="35"/>
      <c r="C193" s="35"/>
      <c r="D193" s="34"/>
      <c r="E193" s="12"/>
      <c r="F193" s="35"/>
      <c r="G193" s="12"/>
      <c r="H193" s="12"/>
    </row>
    <row r="194" spans="1:8" x14ac:dyDescent="0.25">
      <c r="A194" s="35"/>
      <c r="B194" s="35"/>
      <c r="C194" s="35"/>
      <c r="D194" s="34"/>
      <c r="E194" s="12"/>
      <c r="F194" s="35"/>
      <c r="G194" s="12"/>
      <c r="H194" s="12"/>
    </row>
    <row r="195" spans="1:8" x14ac:dyDescent="0.25">
      <c r="A195" s="35"/>
      <c r="B195" s="35"/>
      <c r="C195" s="35"/>
      <c r="D195" s="34"/>
      <c r="E195" s="12"/>
      <c r="F195" s="35"/>
      <c r="G195" s="12"/>
      <c r="H195" s="12"/>
    </row>
    <row r="196" spans="1:8" x14ac:dyDescent="0.25">
      <c r="A196" s="35"/>
      <c r="B196" s="35"/>
      <c r="C196" s="35"/>
      <c r="D196" s="34"/>
      <c r="E196" s="12"/>
      <c r="F196" s="35"/>
      <c r="G196" s="12"/>
      <c r="H196" s="12"/>
    </row>
    <row r="197" spans="1:8" x14ac:dyDescent="0.25">
      <c r="A197" s="35"/>
      <c r="B197" s="35"/>
      <c r="C197" s="35"/>
      <c r="D197" s="34"/>
      <c r="E197" s="12"/>
      <c r="F197" s="35"/>
      <c r="G197" s="12"/>
      <c r="H197" s="12"/>
    </row>
    <row r="198" spans="1:8" x14ac:dyDescent="0.25">
      <c r="A198" s="35"/>
      <c r="B198" s="35"/>
      <c r="C198" s="35"/>
      <c r="D198" s="34"/>
      <c r="E198" s="12"/>
      <c r="F198" s="35"/>
      <c r="G198" s="12"/>
      <c r="H198" s="12"/>
    </row>
    <row r="199" spans="1:8" x14ac:dyDescent="0.25">
      <c r="A199" s="35"/>
      <c r="B199" s="35"/>
      <c r="C199" s="35"/>
      <c r="D199" s="34"/>
      <c r="E199" s="12"/>
      <c r="F199" s="35"/>
      <c r="G199" s="12"/>
      <c r="H199" s="12"/>
    </row>
    <row r="200" spans="1:8" x14ac:dyDescent="0.25">
      <c r="A200" s="35"/>
      <c r="B200" s="35"/>
      <c r="C200" s="35"/>
      <c r="D200" s="34"/>
      <c r="E200" s="12"/>
      <c r="F200" s="35"/>
      <c r="G200" s="12"/>
      <c r="H200" s="12"/>
    </row>
    <row r="201" spans="1:8" x14ac:dyDescent="0.25">
      <c r="A201" s="35"/>
      <c r="B201" s="35"/>
      <c r="C201" s="35"/>
      <c r="D201" s="34"/>
      <c r="E201" s="12"/>
      <c r="F201" s="35"/>
      <c r="G201" s="12"/>
      <c r="H201" s="12"/>
    </row>
    <row r="202" spans="1:8" x14ac:dyDescent="0.25">
      <c r="A202" s="35"/>
      <c r="B202" s="35"/>
      <c r="C202" s="35"/>
      <c r="D202" s="34"/>
      <c r="E202" s="12"/>
      <c r="F202" s="35"/>
      <c r="G202" s="12"/>
      <c r="H202" s="12"/>
    </row>
    <row r="203" spans="1:8" x14ac:dyDescent="0.25">
      <c r="A203" s="35"/>
      <c r="B203" s="35"/>
      <c r="C203" s="35"/>
      <c r="D203" s="34"/>
      <c r="E203" s="12"/>
      <c r="F203" s="35"/>
      <c r="G203" s="12"/>
      <c r="H203" s="12"/>
    </row>
    <row r="204" spans="1:8" x14ac:dyDescent="0.25">
      <c r="A204" s="35"/>
      <c r="B204" s="35"/>
      <c r="C204" s="35"/>
      <c r="D204" s="34"/>
      <c r="E204" s="12"/>
      <c r="F204" s="35"/>
      <c r="G204" s="12"/>
      <c r="H204" s="12"/>
    </row>
    <row r="205" spans="1:8" x14ac:dyDescent="0.25">
      <c r="A205" s="35"/>
      <c r="B205" s="35"/>
      <c r="C205" s="35"/>
      <c r="D205" s="34"/>
      <c r="E205" s="12"/>
      <c r="F205" s="35"/>
      <c r="G205" s="12"/>
      <c r="H205" s="12"/>
    </row>
    <row r="206" spans="1:8" x14ac:dyDescent="0.25">
      <c r="A206" s="35"/>
      <c r="B206" s="35"/>
      <c r="C206" s="35"/>
      <c r="D206" s="34"/>
      <c r="E206" s="12"/>
      <c r="F206" s="35"/>
      <c r="G206" s="12"/>
      <c r="H206" s="12"/>
    </row>
    <row r="207" spans="1:8" x14ac:dyDescent="0.25">
      <c r="A207" s="35"/>
      <c r="B207" s="35"/>
      <c r="C207" s="35"/>
      <c r="D207" s="34"/>
      <c r="E207" s="12"/>
      <c r="F207" s="35"/>
      <c r="G207" s="12"/>
      <c r="H207" s="12"/>
    </row>
    <row r="208" spans="1:8" x14ac:dyDescent="0.25">
      <c r="A208" s="35"/>
      <c r="B208" s="35"/>
      <c r="C208" s="35"/>
      <c r="D208" s="34"/>
      <c r="E208" s="12"/>
      <c r="F208" s="35"/>
      <c r="G208" s="12"/>
      <c r="H208" s="12"/>
    </row>
    <row r="209" spans="1:8" x14ac:dyDescent="0.25">
      <c r="A209" s="35"/>
      <c r="B209" s="35"/>
      <c r="C209" s="35"/>
      <c r="D209" s="34"/>
      <c r="E209" s="12"/>
      <c r="F209" s="35"/>
      <c r="G209" s="12"/>
      <c r="H209" s="12"/>
    </row>
    <row r="210" spans="1:8" x14ac:dyDescent="0.25">
      <c r="A210" s="35"/>
      <c r="B210" s="35"/>
      <c r="C210" s="35"/>
      <c r="D210" s="34"/>
      <c r="E210" s="12"/>
      <c r="F210" s="35"/>
      <c r="G210" s="12"/>
      <c r="H210" s="12"/>
    </row>
    <row r="211" spans="1:8" x14ac:dyDescent="0.25">
      <c r="A211" s="35"/>
      <c r="B211" s="35"/>
      <c r="C211" s="35"/>
      <c r="D211" s="34"/>
      <c r="E211" s="12"/>
      <c r="F211" s="35"/>
      <c r="G211" s="12"/>
      <c r="H211" s="12"/>
    </row>
    <row r="212" spans="1:8" x14ac:dyDescent="0.25">
      <c r="A212" s="35"/>
      <c r="B212" s="35"/>
      <c r="C212" s="35"/>
      <c r="D212" s="34"/>
      <c r="E212" s="12"/>
      <c r="F212" s="35"/>
      <c r="G212" s="12"/>
      <c r="H212" s="12"/>
    </row>
    <row r="213" spans="1:8" x14ac:dyDescent="0.25">
      <c r="A213" s="35"/>
      <c r="B213" s="35"/>
      <c r="C213" s="35"/>
      <c r="D213" s="34"/>
      <c r="E213" s="12"/>
      <c r="F213" s="35"/>
      <c r="G213" s="12"/>
      <c r="H213" s="12"/>
    </row>
    <row r="214" spans="1:8" x14ac:dyDescent="0.25">
      <c r="A214" s="35"/>
      <c r="B214" s="35"/>
      <c r="C214" s="35"/>
      <c r="D214" s="34"/>
      <c r="E214" s="12"/>
      <c r="F214" s="35"/>
      <c r="G214" s="12"/>
      <c r="H214" s="12"/>
    </row>
    <row r="215" spans="1:8" x14ac:dyDescent="0.25">
      <c r="A215" s="35"/>
      <c r="B215" s="35"/>
      <c r="C215" s="35"/>
      <c r="D215" s="34"/>
      <c r="E215" s="12"/>
      <c r="F215" s="35"/>
      <c r="G215" s="12"/>
      <c r="H215" s="12"/>
    </row>
    <row r="216" spans="1:8" x14ac:dyDescent="0.25">
      <c r="A216" s="35"/>
      <c r="B216" s="35"/>
      <c r="C216" s="35"/>
      <c r="D216" s="34"/>
      <c r="E216" s="12"/>
      <c r="F216" s="35"/>
      <c r="G216" s="12"/>
      <c r="H216" s="12"/>
    </row>
    <row r="217" spans="1:8" x14ac:dyDescent="0.25">
      <c r="A217" s="35"/>
      <c r="B217" s="35"/>
      <c r="C217" s="35"/>
      <c r="D217" s="34"/>
      <c r="E217" s="12"/>
      <c r="F217" s="35"/>
      <c r="G217" s="12"/>
      <c r="H217" s="12"/>
    </row>
    <row r="218" spans="1:8" x14ac:dyDescent="0.25">
      <c r="A218" s="35"/>
      <c r="B218" s="35"/>
      <c r="C218" s="35"/>
      <c r="D218" s="34"/>
      <c r="E218" s="12"/>
      <c r="F218" s="35"/>
      <c r="G218" s="12"/>
      <c r="H218" s="12"/>
    </row>
    <row r="219" spans="1:8" x14ac:dyDescent="0.25">
      <c r="A219" s="35"/>
      <c r="B219" s="35"/>
      <c r="C219" s="35"/>
      <c r="D219" s="34"/>
      <c r="E219" s="12"/>
      <c r="F219" s="35"/>
      <c r="G219" s="12"/>
      <c r="H219" s="12"/>
    </row>
    <row r="220" spans="1:8" x14ac:dyDescent="0.25">
      <c r="A220" s="35"/>
      <c r="B220" s="35"/>
      <c r="C220" s="35"/>
      <c r="D220" s="34"/>
      <c r="E220" s="12"/>
      <c r="F220" s="35"/>
      <c r="G220" s="12"/>
      <c r="H220" s="12"/>
    </row>
    <row r="221" spans="1:8" x14ac:dyDescent="0.25">
      <c r="A221" s="35"/>
      <c r="B221" s="35"/>
      <c r="C221" s="35"/>
      <c r="D221" s="34"/>
      <c r="E221" s="12"/>
      <c r="F221" s="35"/>
      <c r="G221" s="12"/>
      <c r="H221" s="12"/>
    </row>
    <row r="222" spans="1:8" x14ac:dyDescent="0.25">
      <c r="A222" s="35"/>
      <c r="B222" s="35"/>
      <c r="C222" s="35"/>
      <c r="D222" s="34"/>
      <c r="E222" s="12"/>
      <c r="F222" s="35"/>
      <c r="G222" s="12"/>
      <c r="H222" s="12"/>
    </row>
    <row r="223" spans="1:8" x14ac:dyDescent="0.25">
      <c r="A223" s="35"/>
      <c r="B223" s="35"/>
      <c r="C223" s="35"/>
      <c r="D223" s="34"/>
      <c r="E223" s="12"/>
      <c r="F223" s="35"/>
      <c r="G223" s="12"/>
      <c r="H223" s="12"/>
    </row>
    <row r="224" spans="1:8" x14ac:dyDescent="0.25">
      <c r="A224" s="35"/>
      <c r="B224" s="35"/>
      <c r="C224" s="35"/>
      <c r="D224" s="34"/>
      <c r="E224" s="12"/>
      <c r="F224" s="35"/>
      <c r="G224" s="12"/>
      <c r="H224" s="12"/>
    </row>
    <row r="225" spans="1:8" x14ac:dyDescent="0.25">
      <c r="A225" s="35"/>
      <c r="B225" s="35"/>
      <c r="C225" s="35"/>
      <c r="D225" s="34"/>
      <c r="E225" s="12"/>
      <c r="F225" s="35"/>
      <c r="G225" s="12"/>
      <c r="H225" s="12"/>
    </row>
    <row r="226" spans="1:8" x14ac:dyDescent="0.25">
      <c r="A226" s="35"/>
      <c r="B226" s="35"/>
      <c r="C226" s="35"/>
      <c r="D226" s="34"/>
      <c r="E226" s="12"/>
      <c r="F226" s="35"/>
      <c r="G226" s="12"/>
      <c r="H226" s="12"/>
    </row>
    <row r="227" spans="1:8" x14ac:dyDescent="0.25">
      <c r="A227" s="35"/>
      <c r="B227" s="35"/>
      <c r="C227" s="35"/>
      <c r="D227" s="34"/>
      <c r="E227" s="12"/>
      <c r="F227" s="35"/>
      <c r="G227" s="12"/>
      <c r="H227" s="12"/>
    </row>
    <row r="228" spans="1:8" x14ac:dyDescent="0.25">
      <c r="A228" s="35"/>
      <c r="B228" s="35"/>
      <c r="C228" s="35"/>
      <c r="D228" s="34"/>
      <c r="E228" s="12"/>
      <c r="F228" s="35"/>
      <c r="G228" s="12"/>
      <c r="H228" s="12"/>
    </row>
    <row r="229" spans="1:8" x14ac:dyDescent="0.25">
      <c r="A229" s="35"/>
      <c r="B229" s="35"/>
      <c r="C229" s="35"/>
      <c r="D229" s="34"/>
      <c r="E229" s="12"/>
      <c r="F229" s="35"/>
      <c r="G229" s="12"/>
      <c r="H229" s="12"/>
    </row>
    <row r="230" spans="1:8" x14ac:dyDescent="0.25">
      <c r="A230" s="35"/>
      <c r="B230" s="35"/>
      <c r="C230" s="35"/>
      <c r="D230" s="34"/>
      <c r="E230" s="12"/>
      <c r="F230" s="35"/>
      <c r="G230" s="12"/>
      <c r="H230" s="12"/>
    </row>
    <row r="231" spans="1:8" x14ac:dyDescent="0.25">
      <c r="A231" s="35"/>
      <c r="B231" s="35"/>
      <c r="C231" s="35"/>
      <c r="D231" s="34"/>
      <c r="E231" s="12"/>
      <c r="F231" s="35"/>
      <c r="G231" s="12"/>
      <c r="H231" s="12"/>
    </row>
    <row r="232" spans="1:8" x14ac:dyDescent="0.25">
      <c r="A232" s="35"/>
      <c r="B232" s="35"/>
      <c r="C232" s="35"/>
      <c r="D232" s="34"/>
      <c r="E232" s="12"/>
      <c r="F232" s="35"/>
      <c r="G232" s="12"/>
      <c r="H232" s="12"/>
    </row>
    <row r="233" spans="1:8" x14ac:dyDescent="0.25">
      <c r="A233" s="35"/>
      <c r="B233" s="35"/>
      <c r="C233" s="35"/>
      <c r="D233" s="34"/>
      <c r="E233" s="12"/>
      <c r="F233" s="35"/>
      <c r="G233" s="12"/>
      <c r="H233" s="12"/>
    </row>
    <row r="234" spans="1:8" x14ac:dyDescent="0.25">
      <c r="A234" s="35"/>
      <c r="B234" s="35"/>
      <c r="C234" s="35"/>
      <c r="D234" s="34"/>
      <c r="E234" s="12"/>
      <c r="F234" s="35"/>
      <c r="G234" s="12"/>
      <c r="H234" s="12"/>
    </row>
    <row r="235" spans="1:8" x14ac:dyDescent="0.25">
      <c r="A235" s="35"/>
      <c r="B235" s="35"/>
      <c r="C235" s="35"/>
      <c r="D235" s="34"/>
      <c r="E235" s="12"/>
      <c r="F235" s="35"/>
      <c r="G235" s="12"/>
      <c r="H235" s="12"/>
    </row>
    <row r="236" spans="1:8" x14ac:dyDescent="0.25">
      <c r="A236" s="35"/>
      <c r="B236" s="35"/>
      <c r="C236" s="35"/>
      <c r="D236" s="34"/>
      <c r="E236" s="12"/>
      <c r="F236" s="35"/>
      <c r="G236" s="12"/>
      <c r="H236" s="12"/>
    </row>
    <row r="237" spans="1:8" x14ac:dyDescent="0.25">
      <c r="A237" s="35"/>
      <c r="B237" s="35"/>
      <c r="C237" s="35"/>
      <c r="D237" s="34"/>
      <c r="E237" s="12"/>
      <c r="F237" s="35"/>
      <c r="G237" s="12"/>
      <c r="H237" s="12"/>
    </row>
    <row r="238" spans="1:8" x14ac:dyDescent="0.25">
      <c r="A238" s="35"/>
      <c r="B238" s="35"/>
      <c r="C238" s="35"/>
      <c r="D238" s="34"/>
      <c r="E238" s="12"/>
      <c r="F238" s="35"/>
      <c r="G238" s="12"/>
      <c r="H238" s="12"/>
    </row>
    <row r="239" spans="1:8" x14ac:dyDescent="0.25">
      <c r="A239" s="35"/>
      <c r="B239" s="35"/>
      <c r="C239" s="35"/>
      <c r="D239" s="34"/>
      <c r="E239" s="12"/>
      <c r="F239" s="35"/>
      <c r="G239" s="12"/>
      <c r="H239" s="12"/>
    </row>
    <row r="240" spans="1:8" x14ac:dyDescent="0.25">
      <c r="A240" s="35"/>
      <c r="B240" s="35"/>
      <c r="C240" s="35"/>
      <c r="D240" s="34"/>
      <c r="E240" s="12"/>
      <c r="F240" s="35"/>
      <c r="G240" s="12"/>
      <c r="H240" s="12"/>
    </row>
    <row r="241" spans="1:8" x14ac:dyDescent="0.25">
      <c r="A241" s="35"/>
      <c r="B241" s="35"/>
      <c r="C241" s="35"/>
      <c r="D241" s="34"/>
      <c r="E241" s="12"/>
      <c r="F241" s="35"/>
      <c r="G241" s="12"/>
      <c r="H241" s="12"/>
    </row>
    <row r="242" spans="1:8" x14ac:dyDescent="0.25">
      <c r="A242" s="35"/>
      <c r="B242" s="35"/>
      <c r="C242" s="35"/>
      <c r="D242" s="34"/>
      <c r="E242" s="12"/>
      <c r="F242" s="35"/>
      <c r="G242" s="12"/>
      <c r="H242" s="12"/>
    </row>
    <row r="243" spans="1:8" x14ac:dyDescent="0.25">
      <c r="A243" s="35"/>
      <c r="B243" s="35"/>
      <c r="C243" s="35"/>
      <c r="D243" s="34"/>
      <c r="E243" s="12"/>
      <c r="F243" s="35"/>
      <c r="G243" s="12"/>
      <c r="H243" s="12"/>
    </row>
    <row r="244" spans="1:8" x14ac:dyDescent="0.25">
      <c r="A244" s="35"/>
      <c r="B244" s="35"/>
      <c r="C244" s="35"/>
      <c r="D244" s="34"/>
      <c r="E244" s="12"/>
      <c r="F244" s="35"/>
      <c r="G244" s="12"/>
      <c r="H244" s="12"/>
    </row>
    <row r="245" spans="1:8" x14ac:dyDescent="0.25">
      <c r="A245" s="35"/>
      <c r="B245" s="35"/>
      <c r="C245" s="35"/>
      <c r="D245" s="34"/>
      <c r="E245" s="12"/>
      <c r="F245" s="35"/>
      <c r="G245" s="12"/>
      <c r="H245" s="12"/>
    </row>
    <row r="246" spans="1:8" x14ac:dyDescent="0.25">
      <c r="A246" s="35"/>
      <c r="B246" s="35"/>
      <c r="C246" s="35"/>
      <c r="D246" s="34"/>
      <c r="E246" s="12"/>
      <c r="F246" s="35"/>
      <c r="G246" s="12"/>
      <c r="H246" s="12"/>
    </row>
    <row r="247" spans="1:8" x14ac:dyDescent="0.25">
      <c r="A247" s="35"/>
      <c r="B247" s="35"/>
      <c r="C247" s="35"/>
      <c r="D247" s="34"/>
      <c r="E247" s="12"/>
      <c r="F247" s="35"/>
      <c r="G247" s="12"/>
      <c r="H247" s="12"/>
    </row>
    <row r="248" spans="1:8" x14ac:dyDescent="0.25">
      <c r="A248" s="35"/>
      <c r="B248" s="35"/>
      <c r="C248" s="35"/>
      <c r="D248" s="34"/>
      <c r="E248" s="12"/>
      <c r="F248" s="35"/>
      <c r="G248" s="12"/>
      <c r="H248" s="12"/>
    </row>
    <row r="249" spans="1:8" x14ac:dyDescent="0.25">
      <c r="A249" s="35"/>
      <c r="B249" s="35"/>
      <c r="C249" s="35"/>
      <c r="D249" s="34"/>
      <c r="E249" s="12"/>
      <c r="F249" s="35"/>
      <c r="G249" s="12"/>
      <c r="H249" s="12"/>
    </row>
    <row r="250" spans="1:8" x14ac:dyDescent="0.25">
      <c r="A250" s="35"/>
      <c r="B250" s="35"/>
      <c r="C250" s="35"/>
      <c r="D250" s="34"/>
      <c r="E250" s="12"/>
      <c r="F250" s="35"/>
      <c r="G250" s="12"/>
      <c r="H250" s="12"/>
    </row>
    <row r="251" spans="1:8" x14ac:dyDescent="0.25">
      <c r="A251" s="35"/>
      <c r="B251" s="35"/>
      <c r="C251" s="35"/>
      <c r="D251" s="34"/>
      <c r="E251" s="12"/>
      <c r="F251" s="35"/>
      <c r="G251" s="12"/>
      <c r="H251" s="12"/>
    </row>
    <row r="252" spans="1:8" x14ac:dyDescent="0.25">
      <c r="A252" s="35"/>
      <c r="B252" s="35"/>
      <c r="C252" s="35"/>
      <c r="D252" s="34"/>
      <c r="E252" s="12"/>
      <c r="F252" s="35"/>
      <c r="G252" s="12"/>
      <c r="H252" s="12"/>
    </row>
    <row r="253" spans="1:8" x14ac:dyDescent="0.25">
      <c r="A253" s="35"/>
      <c r="B253" s="35"/>
      <c r="C253" s="35"/>
      <c r="D253" s="34"/>
      <c r="E253" s="12"/>
      <c r="F253" s="35"/>
      <c r="G253" s="12"/>
      <c r="H253" s="12"/>
    </row>
    <row r="254" spans="1:8" x14ac:dyDescent="0.25">
      <c r="A254" s="35"/>
      <c r="B254" s="35"/>
      <c r="C254" s="35"/>
      <c r="D254" s="34"/>
      <c r="E254" s="12"/>
      <c r="F254" s="35"/>
      <c r="G254" s="12"/>
      <c r="H254" s="12"/>
    </row>
    <row r="255" spans="1:8" x14ac:dyDescent="0.25">
      <c r="A255" s="35"/>
      <c r="B255" s="35"/>
      <c r="C255" s="35"/>
      <c r="D255" s="34"/>
      <c r="E255" s="12"/>
      <c r="F255" s="35"/>
      <c r="G255" s="12"/>
      <c r="H255" s="12"/>
    </row>
    <row r="256" spans="1:8" x14ac:dyDescent="0.25">
      <c r="A256" s="35"/>
      <c r="B256" s="35"/>
      <c r="C256" s="35"/>
      <c r="D256" s="34"/>
      <c r="E256" s="12"/>
      <c r="F256" s="35"/>
      <c r="G256" s="12"/>
      <c r="H256" s="12"/>
    </row>
    <row r="257" spans="1:8" x14ac:dyDescent="0.25">
      <c r="A257" s="35"/>
      <c r="B257" s="35"/>
      <c r="C257" s="35"/>
      <c r="D257" s="34"/>
      <c r="E257" s="12"/>
      <c r="F257" s="35"/>
      <c r="G257" s="12"/>
      <c r="H257" s="12"/>
    </row>
    <row r="258" spans="1:8" x14ac:dyDescent="0.25">
      <c r="A258" s="35"/>
      <c r="B258" s="35"/>
      <c r="C258" s="35"/>
      <c r="D258" s="34"/>
      <c r="E258" s="12"/>
      <c r="F258" s="35"/>
      <c r="G258" s="12"/>
      <c r="H258" s="12"/>
    </row>
    <row r="259" spans="1:8" x14ac:dyDescent="0.25">
      <c r="A259" s="35"/>
      <c r="B259" s="35"/>
      <c r="C259" s="35"/>
      <c r="D259" s="34"/>
      <c r="E259" s="12"/>
      <c r="F259" s="35"/>
      <c r="G259" s="12"/>
      <c r="H259" s="12"/>
    </row>
    <row r="260" spans="1:8" x14ac:dyDescent="0.25">
      <c r="A260" s="35"/>
      <c r="B260" s="35"/>
      <c r="C260" s="35"/>
      <c r="D260" s="34"/>
      <c r="E260" s="12"/>
      <c r="F260" s="35"/>
      <c r="G260" s="12"/>
      <c r="H260" s="12"/>
    </row>
    <row r="261" spans="1:8" x14ac:dyDescent="0.25">
      <c r="A261" s="35"/>
      <c r="B261" s="35"/>
      <c r="C261" s="35"/>
      <c r="D261" s="34"/>
      <c r="E261" s="12"/>
      <c r="F261" s="35"/>
      <c r="G261" s="12"/>
      <c r="H261" s="12"/>
    </row>
  </sheetData>
  <mergeCells count="6">
    <mergeCell ref="A188:H188"/>
    <mergeCell ref="A187:H187"/>
    <mergeCell ref="A2:H2"/>
    <mergeCell ref="A1:H1"/>
    <mergeCell ref="A3:H3"/>
    <mergeCell ref="A4:H4"/>
  </mergeCells>
  <phoneticPr fontId="0" type="noConversion"/>
  <pageMargins left="0.25" right="0.24" top="0.41" bottom="0.43" header="0.13" footer="0.26"/>
  <pageSetup paperSize="9" scale="82" firstPageNumber="268" orientation="portrait" useFirstPageNumber="1" horizontalDpi="300" verticalDpi="300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2"/>
  <sheetViews>
    <sheetView topLeftCell="A94" zoomScaleNormal="100" workbookViewId="0">
      <selection activeCell="A111" sqref="A111:E111"/>
    </sheetView>
  </sheetViews>
  <sheetFormatPr defaultRowHeight="13.5" x14ac:dyDescent="0.25"/>
  <cols>
    <col min="1" max="1" width="43.28515625" style="13" customWidth="1"/>
    <col min="2" max="2" width="16.140625" style="13" customWidth="1"/>
    <col min="3" max="3" width="15.42578125" style="13" customWidth="1"/>
    <col min="4" max="4" width="15.7109375" style="2" customWidth="1"/>
    <col min="5" max="5" width="12.140625" style="2" customWidth="1"/>
    <col min="6" max="16384" width="9.140625" style="2"/>
  </cols>
  <sheetData>
    <row r="2" spans="1:5" s="1" customFormat="1" ht="15" customHeight="1" x14ac:dyDescent="0.3">
      <c r="A2" s="145" t="s">
        <v>278</v>
      </c>
      <c r="B2" s="145"/>
      <c r="C2" s="145"/>
      <c r="D2" s="145"/>
      <c r="E2" s="145"/>
    </row>
    <row r="3" spans="1:5" s="1" customFormat="1" ht="39" customHeight="1" x14ac:dyDescent="0.3">
      <c r="A3" s="146" t="s">
        <v>308</v>
      </c>
      <c r="B3" s="146"/>
      <c r="C3" s="146"/>
      <c r="D3" s="146"/>
      <c r="E3" s="146"/>
    </row>
    <row r="4" spans="1:5" x14ac:dyDescent="0.25">
      <c r="A4" s="150" t="s">
        <v>216</v>
      </c>
      <c r="B4" s="150"/>
      <c r="C4" s="150"/>
      <c r="D4" s="150"/>
      <c r="E4" s="150"/>
    </row>
    <row r="5" spans="1:5" x14ac:dyDescent="0.25">
      <c r="A5" s="150" t="s">
        <v>8</v>
      </c>
      <c r="B5" s="150"/>
      <c r="C5" s="150"/>
      <c r="D5" s="150"/>
      <c r="E5" s="150"/>
    </row>
    <row r="6" spans="1:5" x14ac:dyDescent="0.25">
      <c r="A6" s="5"/>
      <c r="B6" s="4"/>
      <c r="C6" s="4"/>
      <c r="D6" s="22"/>
      <c r="E6" s="22"/>
    </row>
    <row r="7" spans="1:5" s="9" customFormat="1" ht="117.75" customHeight="1" x14ac:dyDescent="0.2">
      <c r="A7" s="6" t="s">
        <v>146</v>
      </c>
      <c r="B7" s="8" t="s">
        <v>303</v>
      </c>
      <c r="C7" s="7" t="s">
        <v>304</v>
      </c>
      <c r="D7" s="8" t="s">
        <v>309</v>
      </c>
      <c r="E7" s="8" t="s">
        <v>311</v>
      </c>
    </row>
    <row r="8" spans="1:5" s="31" customFormat="1" ht="14.25" x14ac:dyDescent="0.25">
      <c r="A8" s="97" t="s">
        <v>15</v>
      </c>
      <c r="B8" s="98">
        <f>B10+B75</f>
        <v>1246437412</v>
      </c>
      <c r="C8" s="98">
        <f>C10+C75</f>
        <v>1294493160.1400001</v>
      </c>
      <c r="D8" s="98">
        <f>D10+D75</f>
        <v>1235053437.53</v>
      </c>
      <c r="E8" s="99">
        <f>D8/C8</f>
        <v>0.95408262906265828</v>
      </c>
    </row>
    <row r="9" spans="1:5" s="3" customFormat="1" x14ac:dyDescent="0.25">
      <c r="A9" s="100" t="s">
        <v>10</v>
      </c>
      <c r="B9" s="101"/>
      <c r="C9" s="101"/>
      <c r="D9" s="101"/>
      <c r="E9" s="101"/>
    </row>
    <row r="10" spans="1:5" s="31" customFormat="1" ht="14.25" x14ac:dyDescent="0.25">
      <c r="A10" s="66" t="s">
        <v>147</v>
      </c>
      <c r="B10" s="98">
        <f>B12+B15+B23+B27+B31+B51+B67</f>
        <v>1093726456.9000001</v>
      </c>
      <c r="C10" s="98">
        <f>C12+C15+C23+C27+C31+C51+C67</f>
        <v>1131514092.1500001</v>
      </c>
      <c r="D10" s="98">
        <f>D12+D15+D23+D27+D31+D51+D67</f>
        <v>1101306476.5599999</v>
      </c>
      <c r="E10" s="99">
        <f>D10/C10</f>
        <v>0.9733033677622146</v>
      </c>
    </row>
    <row r="11" spans="1:5" x14ac:dyDescent="0.25">
      <c r="A11" s="102" t="s">
        <v>10</v>
      </c>
      <c r="B11" s="103"/>
      <c r="C11" s="103"/>
      <c r="D11" s="103"/>
      <c r="E11" s="104"/>
    </row>
    <row r="12" spans="1:5" s="31" customFormat="1" ht="14.25" x14ac:dyDescent="0.25">
      <c r="A12" s="66" t="s">
        <v>148</v>
      </c>
      <c r="B12" s="98">
        <f>B14</f>
        <v>106883196</v>
      </c>
      <c r="C12" s="98">
        <f>C14</f>
        <v>120380641.52</v>
      </c>
      <c r="D12" s="98">
        <f>D14</f>
        <v>118667618.84</v>
      </c>
      <c r="E12" s="99">
        <f>D12/C12</f>
        <v>0.98576994890232916</v>
      </c>
    </row>
    <row r="13" spans="1:5" x14ac:dyDescent="0.25">
      <c r="A13" s="102" t="s">
        <v>10</v>
      </c>
      <c r="B13" s="103"/>
      <c r="C13" s="103"/>
      <c r="D13" s="103"/>
      <c r="E13" s="104"/>
    </row>
    <row r="14" spans="1:5" ht="27" x14ac:dyDescent="0.25">
      <c r="A14" s="102" t="s">
        <v>149</v>
      </c>
      <c r="B14" s="101">
        <v>106883196</v>
      </c>
      <c r="C14" s="101">
        <v>120380641.52</v>
      </c>
      <c r="D14" s="101">
        <v>118667618.84</v>
      </c>
      <c r="E14" s="105">
        <f>D14/C14</f>
        <v>0.98576994890232916</v>
      </c>
    </row>
    <row r="15" spans="1:5" ht="28.5" x14ac:dyDescent="0.25">
      <c r="A15" s="66" t="s">
        <v>150</v>
      </c>
      <c r="B15" s="98">
        <f>B17+B18+B19+B20+B21+B22</f>
        <v>231371711.09999999</v>
      </c>
      <c r="C15" s="98">
        <f>C17+C18+C19+C20+C21+C22</f>
        <v>243775404.75000003</v>
      </c>
      <c r="D15" s="98">
        <f>D17+D18+D19+D20+D21+D22</f>
        <v>237402217.45999998</v>
      </c>
      <c r="E15" s="106">
        <f>D15/C15</f>
        <v>0.97385631542059803</v>
      </c>
    </row>
    <row r="16" spans="1:5" s="31" customFormat="1" ht="14.25" x14ac:dyDescent="0.25">
      <c r="A16" s="102" t="s">
        <v>10</v>
      </c>
      <c r="B16" s="103"/>
      <c r="C16" s="103"/>
      <c r="D16" s="103"/>
      <c r="E16" s="105"/>
    </row>
    <row r="17" spans="1:5" ht="19.5" customHeight="1" x14ac:dyDescent="0.25">
      <c r="A17" s="102" t="s">
        <v>151</v>
      </c>
      <c r="B17" s="103">
        <v>15557373.1</v>
      </c>
      <c r="C17" s="103">
        <v>15521686.84</v>
      </c>
      <c r="D17" s="103">
        <v>14397251.359999999</v>
      </c>
      <c r="E17" s="105">
        <f t="shared" ref="E17:E23" si="0">D17/C17</f>
        <v>0.92755713398995487</v>
      </c>
    </row>
    <row r="18" spans="1:5" ht="21" customHeight="1" x14ac:dyDescent="0.25">
      <c r="A18" s="102" t="s">
        <v>152</v>
      </c>
      <c r="B18" s="101">
        <v>4376425.7</v>
      </c>
      <c r="C18" s="101">
        <v>4996508.5199999996</v>
      </c>
      <c r="D18" s="101">
        <v>4418213.93</v>
      </c>
      <c r="E18" s="105">
        <f t="shared" si="0"/>
        <v>0.88426026140349701</v>
      </c>
    </row>
    <row r="19" spans="1:5" ht="27" x14ac:dyDescent="0.25">
      <c r="A19" s="102" t="s">
        <v>153</v>
      </c>
      <c r="B19" s="101">
        <v>154736597.69999999</v>
      </c>
      <c r="C19" s="101">
        <v>156434076.56</v>
      </c>
      <c r="D19" s="101">
        <v>153391650.25999999</v>
      </c>
      <c r="E19" s="105">
        <f t="shared" si="0"/>
        <v>0.98055138389983021</v>
      </c>
    </row>
    <row r="20" spans="1:5" ht="27" x14ac:dyDescent="0.25">
      <c r="A20" s="102" t="s">
        <v>154</v>
      </c>
      <c r="B20" s="101">
        <v>1488792.6</v>
      </c>
      <c r="C20" s="101">
        <v>1836763.3</v>
      </c>
      <c r="D20" s="101">
        <v>1715253.76</v>
      </c>
      <c r="E20" s="107">
        <f t="shared" si="0"/>
        <v>0.93384583631434703</v>
      </c>
    </row>
    <row r="21" spans="1:5" ht="27" x14ac:dyDescent="0.25">
      <c r="A21" s="102" t="s">
        <v>155</v>
      </c>
      <c r="B21" s="101">
        <v>10815075.5</v>
      </c>
      <c r="C21" s="101">
        <v>16303684.68</v>
      </c>
      <c r="D21" s="101">
        <v>15956199.98</v>
      </c>
      <c r="E21" s="105">
        <f t="shared" si="0"/>
        <v>0.97868673819322183</v>
      </c>
    </row>
    <row r="22" spans="1:5" x14ac:dyDescent="0.25">
      <c r="A22" s="102" t="s">
        <v>156</v>
      </c>
      <c r="B22" s="101">
        <v>44397446.5</v>
      </c>
      <c r="C22" s="101">
        <v>48682684.850000001</v>
      </c>
      <c r="D22" s="101">
        <v>47523648.170000002</v>
      </c>
      <c r="E22" s="105">
        <f t="shared" si="0"/>
        <v>0.9761920139866731</v>
      </c>
    </row>
    <row r="23" spans="1:5" ht="14.25" x14ac:dyDescent="0.25">
      <c r="A23" s="66" t="s">
        <v>157</v>
      </c>
      <c r="B23" s="98">
        <f>B25+B26</f>
        <v>63384802.399999999</v>
      </c>
      <c r="C23" s="98">
        <f>C25+C26</f>
        <v>62341328.799999997</v>
      </c>
      <c r="D23" s="98">
        <f>D25+D26</f>
        <v>61644111.25</v>
      </c>
      <c r="E23" s="106">
        <f t="shared" si="0"/>
        <v>0.98881612626133186</v>
      </c>
    </row>
    <row r="24" spans="1:5" s="31" customFormat="1" ht="14.25" x14ac:dyDescent="0.25">
      <c r="A24" s="102" t="s">
        <v>10</v>
      </c>
      <c r="B24" s="103"/>
      <c r="C24" s="103"/>
      <c r="D24" s="103"/>
      <c r="E24" s="105"/>
    </row>
    <row r="25" spans="1:5" x14ac:dyDescent="0.25">
      <c r="A25" s="102" t="s">
        <v>195</v>
      </c>
      <c r="B25" s="103">
        <v>33237510.899999999</v>
      </c>
      <c r="C25" s="103">
        <v>33237510.899999999</v>
      </c>
      <c r="D25" s="103">
        <v>33056727.07</v>
      </c>
      <c r="E25" s="105">
        <f>D25/C25</f>
        <v>0.99456084932039845</v>
      </c>
    </row>
    <row r="26" spans="1:5" x14ac:dyDescent="0.25">
      <c r="A26" s="102" t="s">
        <v>196</v>
      </c>
      <c r="B26" s="103">
        <v>30147291.5</v>
      </c>
      <c r="C26" s="103">
        <v>29103817.899999999</v>
      </c>
      <c r="D26" s="103">
        <v>28587384.18</v>
      </c>
      <c r="E26" s="105">
        <f>D26/C26</f>
        <v>0.9822554648405768</v>
      </c>
    </row>
    <row r="27" spans="1:5" ht="14.25" x14ac:dyDescent="0.25">
      <c r="A27" s="66" t="s">
        <v>158</v>
      </c>
      <c r="B27" s="98">
        <f>B29+B30</f>
        <v>24978070.199999999</v>
      </c>
      <c r="C27" s="98">
        <f>C29+C30</f>
        <v>28771707.759999998</v>
      </c>
      <c r="D27" s="98">
        <f>D29+D30</f>
        <v>28335096.939999998</v>
      </c>
      <c r="E27" s="106">
        <f>D27/C27</f>
        <v>0.98482499462173045</v>
      </c>
    </row>
    <row r="28" spans="1:5" s="31" customFormat="1" ht="14.25" x14ac:dyDescent="0.25">
      <c r="A28" s="102" t="s">
        <v>10</v>
      </c>
      <c r="B28" s="103"/>
      <c r="C28" s="103"/>
      <c r="D28" s="103"/>
      <c r="E28" s="105"/>
    </row>
    <row r="29" spans="1:5" ht="27" x14ac:dyDescent="0.25">
      <c r="A29" s="102" t="s">
        <v>159</v>
      </c>
      <c r="B29" s="101">
        <v>23235013.800000001</v>
      </c>
      <c r="C29" s="101">
        <v>24162148.399999999</v>
      </c>
      <c r="D29" s="101">
        <v>23753531.289999999</v>
      </c>
      <c r="E29" s="105">
        <f>D29/C29</f>
        <v>0.98308854398063383</v>
      </c>
    </row>
    <row r="30" spans="1:5" ht="27" x14ac:dyDescent="0.25">
      <c r="A30" s="102" t="s">
        <v>160</v>
      </c>
      <c r="B30" s="101">
        <v>1743056.4</v>
      </c>
      <c r="C30" s="101">
        <v>4609559.3600000003</v>
      </c>
      <c r="D30" s="101">
        <v>4581565.6500000004</v>
      </c>
      <c r="E30" s="105">
        <f>D30/C30</f>
        <v>0.99392703123797066</v>
      </c>
    </row>
    <row r="31" spans="1:5" ht="14.25" x14ac:dyDescent="0.25">
      <c r="A31" s="66" t="s">
        <v>161</v>
      </c>
      <c r="B31" s="98">
        <f>B33+B35+B38+B48</f>
        <v>114773971.69999999</v>
      </c>
      <c r="C31" s="98">
        <f>C33+C35+C38+C48</f>
        <v>140346677.59999999</v>
      </c>
      <c r="D31" s="98">
        <f>D33+D35+D38+D48</f>
        <v>139403052.16</v>
      </c>
      <c r="E31" s="106">
        <f>D31/C31</f>
        <v>0.99327646755778998</v>
      </c>
    </row>
    <row r="32" spans="1:5" s="31" customFormat="1" ht="14.25" x14ac:dyDescent="0.25">
      <c r="A32" s="102" t="s">
        <v>10</v>
      </c>
      <c r="B32" s="103"/>
      <c r="C32" s="103"/>
      <c r="D32" s="103"/>
      <c r="E32" s="105"/>
    </row>
    <row r="33" spans="1:5" s="31" customFormat="1" ht="27" x14ac:dyDescent="0.25">
      <c r="A33" s="102" t="s">
        <v>162</v>
      </c>
      <c r="B33" s="108">
        <f>B34</f>
        <v>0</v>
      </c>
      <c r="C33" s="108">
        <f>C34</f>
        <v>40526</v>
      </c>
      <c r="D33" s="108">
        <f>D34</f>
        <v>40526</v>
      </c>
      <c r="E33" s="105">
        <f>D33/C33</f>
        <v>1</v>
      </c>
    </row>
    <row r="34" spans="1:5" s="31" customFormat="1" ht="27" x14ac:dyDescent="0.25">
      <c r="A34" s="102" t="s">
        <v>163</v>
      </c>
      <c r="B34" s="108">
        <v>0</v>
      </c>
      <c r="C34" s="103">
        <v>40526</v>
      </c>
      <c r="D34" s="103">
        <v>40526</v>
      </c>
      <c r="E34" s="105">
        <f>D34/C34</f>
        <v>1</v>
      </c>
    </row>
    <row r="35" spans="1:5" ht="27" x14ac:dyDescent="0.25">
      <c r="A35" s="102" t="s">
        <v>164</v>
      </c>
      <c r="B35" s="103">
        <f>B37</f>
        <v>1990459</v>
      </c>
      <c r="C35" s="103">
        <f>C37</f>
        <v>1990873.7</v>
      </c>
      <c r="D35" s="103">
        <f>D37</f>
        <v>1986560.31</v>
      </c>
      <c r="E35" s="105">
        <f>D35/C35</f>
        <v>0.99783341856392005</v>
      </c>
    </row>
    <row r="36" spans="1:5" x14ac:dyDescent="0.25">
      <c r="A36" s="102" t="s">
        <v>10</v>
      </c>
      <c r="B36" s="103"/>
      <c r="C36" s="103"/>
      <c r="D36" s="103"/>
      <c r="E36" s="105"/>
    </row>
    <row r="37" spans="1:5" ht="27" x14ac:dyDescent="0.25">
      <c r="A37" s="102" t="s">
        <v>165</v>
      </c>
      <c r="B37" s="103">
        <v>1990459</v>
      </c>
      <c r="C37" s="103">
        <v>1990873.7</v>
      </c>
      <c r="D37" s="103">
        <v>1986560.31</v>
      </c>
      <c r="E37" s="105">
        <f>D37/C37</f>
        <v>0.99783341856392005</v>
      </c>
    </row>
    <row r="38" spans="1:5" ht="27" x14ac:dyDescent="0.25">
      <c r="A38" s="102" t="s">
        <v>166</v>
      </c>
      <c r="B38" s="103">
        <f>B40+B41+B42+B43+B44+B45+B46+B47</f>
        <v>111643405.39999999</v>
      </c>
      <c r="C38" s="103">
        <f>C40+C41+C42+C43+C44+C45+C46+C47</f>
        <v>130209134.84999999</v>
      </c>
      <c r="D38" s="103">
        <f>D40+D41+D42+D43+D44+D45+D46+D47</f>
        <v>129288952.52</v>
      </c>
      <c r="E38" s="105">
        <f>D38/C38</f>
        <v>0.99293304320729847</v>
      </c>
    </row>
    <row r="39" spans="1:5" x14ac:dyDescent="0.25">
      <c r="A39" s="102" t="s">
        <v>167</v>
      </c>
      <c r="B39" s="103"/>
      <c r="C39" s="103"/>
      <c r="D39" s="103"/>
      <c r="E39" s="105"/>
    </row>
    <row r="40" spans="1:5" ht="27" x14ac:dyDescent="0.25">
      <c r="A40" s="102" t="s">
        <v>168</v>
      </c>
      <c r="B40" s="103">
        <v>705627.7</v>
      </c>
      <c r="C40" s="103">
        <v>705627.7</v>
      </c>
      <c r="D40" s="103">
        <v>505902.61</v>
      </c>
      <c r="E40" s="105">
        <f t="shared" ref="E40:E48" si="1">D40/C40</f>
        <v>0.71695401130086023</v>
      </c>
    </row>
    <row r="41" spans="1:5" x14ac:dyDescent="0.25">
      <c r="A41" s="102" t="s">
        <v>169</v>
      </c>
      <c r="B41" s="103">
        <v>7897531.5999999996</v>
      </c>
      <c r="C41" s="103">
        <v>8328039.5</v>
      </c>
      <c r="D41" s="103">
        <v>8317680.5800000001</v>
      </c>
      <c r="E41" s="105">
        <f t="shared" si="1"/>
        <v>0.9987561394251312</v>
      </c>
    </row>
    <row r="42" spans="1:5" ht="40.5" x14ac:dyDescent="0.25">
      <c r="A42" s="102" t="s">
        <v>170</v>
      </c>
      <c r="B42" s="103">
        <v>38957722.299999997</v>
      </c>
      <c r="C42" s="103">
        <v>38957722.299999997</v>
      </c>
      <c r="D42" s="103">
        <v>38957722.299999997</v>
      </c>
      <c r="E42" s="105">
        <f t="shared" si="1"/>
        <v>1</v>
      </c>
    </row>
    <row r="43" spans="1:5" ht="45.75" customHeight="1" x14ac:dyDescent="0.25">
      <c r="A43" s="102" t="s">
        <v>171</v>
      </c>
      <c r="B43" s="101">
        <v>54120</v>
      </c>
      <c r="C43" s="101">
        <v>54120</v>
      </c>
      <c r="D43" s="101">
        <v>54120</v>
      </c>
      <c r="E43" s="105">
        <f t="shared" si="1"/>
        <v>1</v>
      </c>
    </row>
    <row r="44" spans="1:5" ht="24" customHeight="1" x14ac:dyDescent="0.25">
      <c r="A44" s="102" t="s">
        <v>234</v>
      </c>
      <c r="B44" s="101">
        <v>2000000</v>
      </c>
      <c r="C44" s="101">
        <v>4000000</v>
      </c>
      <c r="D44" s="101">
        <v>3975585.67</v>
      </c>
      <c r="E44" s="105">
        <f t="shared" si="1"/>
        <v>0.99389641750000002</v>
      </c>
    </row>
    <row r="45" spans="1:5" ht="45" customHeight="1" x14ac:dyDescent="0.25">
      <c r="A45" s="102" t="s">
        <v>172</v>
      </c>
      <c r="B45" s="101">
        <v>22313012.199999999</v>
      </c>
      <c r="C45" s="101">
        <v>27629102.890000001</v>
      </c>
      <c r="D45" s="101">
        <v>27546305.109999999</v>
      </c>
      <c r="E45" s="105">
        <f t="shared" si="1"/>
        <v>0.99700324037556898</v>
      </c>
    </row>
    <row r="46" spans="1:5" ht="47.25" customHeight="1" x14ac:dyDescent="0.25">
      <c r="A46" s="102" t="s">
        <v>173</v>
      </c>
      <c r="B46" s="101">
        <v>5061230.0999999996</v>
      </c>
      <c r="C46" s="101">
        <v>6291176.5</v>
      </c>
      <c r="D46" s="101">
        <v>6209014.6699999999</v>
      </c>
      <c r="E46" s="105">
        <f t="shared" si="1"/>
        <v>0.98694014863515589</v>
      </c>
    </row>
    <row r="47" spans="1:5" ht="18.75" customHeight="1" x14ac:dyDescent="0.25">
      <c r="A47" s="102" t="s">
        <v>197</v>
      </c>
      <c r="B47" s="101">
        <v>34654161.5</v>
      </c>
      <c r="C47" s="101">
        <v>44243345.960000001</v>
      </c>
      <c r="D47" s="101">
        <v>43722621.579999998</v>
      </c>
      <c r="E47" s="105">
        <f t="shared" si="1"/>
        <v>0.98823044756897938</v>
      </c>
    </row>
    <row r="48" spans="1:5" ht="31.5" customHeight="1" x14ac:dyDescent="0.25">
      <c r="A48" s="102" t="s">
        <v>174</v>
      </c>
      <c r="B48" s="101">
        <v>1140107.3</v>
      </c>
      <c r="C48" s="101">
        <v>8106143.0499999998</v>
      </c>
      <c r="D48" s="101">
        <v>8087013.3300000001</v>
      </c>
      <c r="E48" s="105">
        <f t="shared" si="1"/>
        <v>0.99764009592700198</v>
      </c>
    </row>
    <row r="49" spans="1:5" x14ac:dyDescent="0.25">
      <c r="A49" s="102" t="s">
        <v>167</v>
      </c>
      <c r="B49" s="103"/>
      <c r="C49" s="103"/>
      <c r="D49" s="103"/>
      <c r="E49" s="109"/>
    </row>
    <row r="50" spans="1:5" x14ac:dyDescent="0.25">
      <c r="A50" s="102" t="s">
        <v>175</v>
      </c>
      <c r="B50" s="101">
        <v>186076.1</v>
      </c>
      <c r="C50" s="101">
        <v>418125.4</v>
      </c>
      <c r="D50" s="101">
        <v>407529.47</v>
      </c>
      <c r="E50" s="105">
        <f>D50/C50</f>
        <v>0.97465848762117768</v>
      </c>
    </row>
    <row r="51" spans="1:5" ht="28.5" x14ac:dyDescent="0.25">
      <c r="A51" s="66" t="s">
        <v>176</v>
      </c>
      <c r="B51" s="98">
        <f>B53+B54+B64</f>
        <v>364361632.5</v>
      </c>
      <c r="C51" s="98">
        <f>C53+C54+C64</f>
        <v>356669938.24000001</v>
      </c>
      <c r="D51" s="98">
        <f>D53+D54+D64</f>
        <v>347679999.26999998</v>
      </c>
      <c r="E51" s="106">
        <f>D51/C51</f>
        <v>0.97479479483367404</v>
      </c>
    </row>
    <row r="52" spans="1:5" s="31" customFormat="1" ht="14.25" x14ac:dyDescent="0.25">
      <c r="A52" s="102" t="s">
        <v>10</v>
      </c>
      <c r="B52" s="103"/>
      <c r="C52" s="103"/>
      <c r="D52" s="103"/>
      <c r="E52" s="105"/>
    </row>
    <row r="53" spans="1:5" x14ac:dyDescent="0.25">
      <c r="A53" s="102" t="s">
        <v>177</v>
      </c>
      <c r="B53" s="101">
        <v>293800</v>
      </c>
      <c r="C53" s="101">
        <v>281455.3</v>
      </c>
      <c r="D53" s="101">
        <v>238085.09</v>
      </c>
      <c r="E53" s="105">
        <f>D53/C53</f>
        <v>0.84590728971882923</v>
      </c>
    </row>
    <row r="54" spans="1:5" ht="27" x14ac:dyDescent="0.25">
      <c r="A54" s="102" t="s">
        <v>178</v>
      </c>
      <c r="B54" s="101">
        <f>B56+B57+B58+B59+B60+B61+B62+B63</f>
        <v>122398665.40000001</v>
      </c>
      <c r="C54" s="101">
        <f>C56+C57+C58+C59+C60+C61+C62+C63</f>
        <v>127317706.84</v>
      </c>
      <c r="D54" s="101">
        <f>D56+D57+D58+D59+D60+D61+D62+D63</f>
        <v>120359216.78</v>
      </c>
      <c r="E54" s="105">
        <f>D54/C54</f>
        <v>0.94534546503618133</v>
      </c>
    </row>
    <row r="55" spans="1:5" x14ac:dyDescent="0.25">
      <c r="A55" s="102" t="s">
        <v>10</v>
      </c>
      <c r="B55" s="101"/>
      <c r="C55" s="101"/>
      <c r="D55" s="101"/>
      <c r="E55" s="105"/>
    </row>
    <row r="56" spans="1:5" ht="27" x14ac:dyDescent="0.25">
      <c r="A56" s="102" t="s">
        <v>198</v>
      </c>
      <c r="B56" s="101">
        <v>3749152</v>
      </c>
      <c r="C56" s="101">
        <v>4844994.0999999996</v>
      </c>
      <c r="D56" s="101">
        <v>4844994.0999999996</v>
      </c>
      <c r="E56" s="105">
        <f t="shared" ref="E56:E64" si="2">D56/C56</f>
        <v>1</v>
      </c>
    </row>
    <row r="57" spans="1:5" x14ac:dyDescent="0.25">
      <c r="A57" s="102" t="s">
        <v>199</v>
      </c>
      <c r="B57" s="101">
        <v>7101712</v>
      </c>
      <c r="C57" s="101">
        <v>10113440.9</v>
      </c>
      <c r="D57" s="101">
        <v>10069439.32</v>
      </c>
      <c r="E57" s="105">
        <f t="shared" si="2"/>
        <v>0.99564919789070006</v>
      </c>
    </row>
    <row r="58" spans="1:5" ht="27" x14ac:dyDescent="0.25">
      <c r="A58" s="102" t="s">
        <v>200</v>
      </c>
      <c r="B58" s="101">
        <v>45834331.200000003</v>
      </c>
      <c r="C58" s="101">
        <v>44546045.200000003</v>
      </c>
      <c r="D58" s="101">
        <v>43528283.960000001</v>
      </c>
      <c r="E58" s="105">
        <f t="shared" si="2"/>
        <v>0.97715260164105433</v>
      </c>
    </row>
    <row r="59" spans="1:5" x14ac:dyDescent="0.25">
      <c r="A59" s="102" t="s">
        <v>201</v>
      </c>
      <c r="B59" s="101">
        <v>709560</v>
      </c>
      <c r="C59" s="101">
        <v>709560</v>
      </c>
      <c r="D59" s="101">
        <v>675978.97</v>
      </c>
      <c r="E59" s="105">
        <f t="shared" si="2"/>
        <v>0.95267344551553068</v>
      </c>
    </row>
    <row r="60" spans="1:5" ht="27" x14ac:dyDescent="0.25">
      <c r="A60" s="102" t="s">
        <v>202</v>
      </c>
      <c r="B60" s="101">
        <v>157589.5</v>
      </c>
      <c r="C60" s="101">
        <v>67589.5</v>
      </c>
      <c r="D60" s="101">
        <v>64715.51</v>
      </c>
      <c r="E60" s="105">
        <f t="shared" si="2"/>
        <v>0.95747875039762098</v>
      </c>
    </row>
    <row r="61" spans="1:5" x14ac:dyDescent="0.25">
      <c r="A61" s="102" t="s">
        <v>203</v>
      </c>
      <c r="B61" s="101">
        <v>5284600</v>
      </c>
      <c r="C61" s="101">
        <v>5328367.2</v>
      </c>
      <c r="D61" s="101">
        <v>5098452.9800000004</v>
      </c>
      <c r="E61" s="105">
        <f t="shared" si="2"/>
        <v>0.95685090547062901</v>
      </c>
    </row>
    <row r="62" spans="1:5" ht="27" x14ac:dyDescent="0.25">
      <c r="A62" s="102" t="s">
        <v>204</v>
      </c>
      <c r="B62" s="101">
        <v>2524178.6</v>
      </c>
      <c r="C62" s="101">
        <v>2556743.6</v>
      </c>
      <c r="D62" s="101">
        <v>2519675.42</v>
      </c>
      <c r="E62" s="105">
        <f t="shared" si="2"/>
        <v>0.98550180002406185</v>
      </c>
    </row>
    <row r="63" spans="1:5" x14ac:dyDescent="0.25">
      <c r="A63" s="102" t="s">
        <v>205</v>
      </c>
      <c r="B63" s="101">
        <v>57037542.100000001</v>
      </c>
      <c r="C63" s="101">
        <v>59150966.340000004</v>
      </c>
      <c r="D63" s="101">
        <v>53557676.520000003</v>
      </c>
      <c r="E63" s="105">
        <f t="shared" si="2"/>
        <v>0.90544043206581371</v>
      </c>
    </row>
    <row r="64" spans="1:5" x14ac:dyDescent="0.25">
      <c r="A64" s="102" t="s">
        <v>179</v>
      </c>
      <c r="B64" s="101">
        <f>B66</f>
        <v>241669167.09999999</v>
      </c>
      <c r="C64" s="101">
        <f>C66</f>
        <v>229070776.09999999</v>
      </c>
      <c r="D64" s="101">
        <f>D66</f>
        <v>227082697.40000001</v>
      </c>
      <c r="E64" s="105">
        <f t="shared" si="2"/>
        <v>0.99132111597189465</v>
      </c>
    </row>
    <row r="65" spans="1:5" x14ac:dyDescent="0.25">
      <c r="A65" s="102" t="s">
        <v>10</v>
      </c>
      <c r="B65" s="110"/>
      <c r="C65" s="110"/>
      <c r="D65" s="110"/>
      <c r="E65" s="105"/>
    </row>
    <row r="66" spans="1:5" x14ac:dyDescent="0.25">
      <c r="A66" s="102" t="s">
        <v>179</v>
      </c>
      <c r="B66" s="101">
        <v>241669167.09999999</v>
      </c>
      <c r="C66" s="101">
        <v>229070776.09999999</v>
      </c>
      <c r="D66" s="101">
        <v>227082697.40000001</v>
      </c>
      <c r="E66" s="105">
        <f>D66/C66</f>
        <v>0.99132111597189465</v>
      </c>
    </row>
    <row r="67" spans="1:5" ht="14.25" x14ac:dyDescent="0.25">
      <c r="A67" s="66" t="s">
        <v>180</v>
      </c>
      <c r="B67" s="98">
        <f>B69+B70+B71+B72+B73+B74</f>
        <v>187973073</v>
      </c>
      <c r="C67" s="98">
        <f>C69+C70+C71+C72+C73+C74</f>
        <v>179228393.47999999</v>
      </c>
      <c r="D67" s="98">
        <f>D69+D70+D71+D72+D73+D74</f>
        <v>168174380.63999999</v>
      </c>
      <c r="E67" s="106">
        <f>D67/C67</f>
        <v>0.93832443272313593</v>
      </c>
    </row>
    <row r="68" spans="1:5" s="31" customFormat="1" ht="14.25" x14ac:dyDescent="0.25">
      <c r="A68" s="102" t="s">
        <v>10</v>
      </c>
      <c r="B68" s="103"/>
      <c r="C68" s="103"/>
      <c r="D68" s="103"/>
      <c r="E68" s="105"/>
    </row>
    <row r="69" spans="1:5" ht="30.75" customHeight="1" x14ac:dyDescent="0.25">
      <c r="A69" s="102" t="s">
        <v>181</v>
      </c>
      <c r="B69" s="101">
        <v>2297505.7999999998</v>
      </c>
      <c r="C69" s="101">
        <v>7684035.5</v>
      </c>
      <c r="D69" s="101">
        <v>7640636.0700000003</v>
      </c>
      <c r="E69" s="105">
        <f t="shared" ref="E69:E75" si="3">D69/C69</f>
        <v>0.99435200032587046</v>
      </c>
    </row>
    <row r="70" spans="1:5" ht="46.5" customHeight="1" x14ac:dyDescent="0.25">
      <c r="A70" s="102" t="s">
        <v>182</v>
      </c>
      <c r="B70" s="101">
        <v>189539.7</v>
      </c>
      <c r="C70" s="101">
        <v>2084944.4</v>
      </c>
      <c r="D70" s="101">
        <v>2026925.78</v>
      </c>
      <c r="E70" s="73">
        <f t="shared" si="3"/>
        <v>0.97217258167651865</v>
      </c>
    </row>
    <row r="71" spans="1:5" ht="32.25" customHeight="1" x14ac:dyDescent="0.25">
      <c r="A71" s="102" t="s">
        <v>183</v>
      </c>
      <c r="B71" s="101">
        <v>10086.4</v>
      </c>
      <c r="C71" s="101">
        <v>10086.4</v>
      </c>
      <c r="D71" s="101">
        <v>10086.4</v>
      </c>
      <c r="E71" s="105">
        <f t="shared" si="3"/>
        <v>1</v>
      </c>
    </row>
    <row r="72" spans="1:5" ht="47.25" customHeight="1" x14ac:dyDescent="0.25">
      <c r="A72" s="102" t="s">
        <v>233</v>
      </c>
      <c r="B72" s="101">
        <v>0</v>
      </c>
      <c r="C72" s="101">
        <v>3724.24</v>
      </c>
      <c r="D72" s="101">
        <v>3691.19</v>
      </c>
      <c r="E72" s="109">
        <f t="shared" si="3"/>
        <v>0.99112570618434914</v>
      </c>
    </row>
    <row r="73" spans="1:5" x14ac:dyDescent="0.25">
      <c r="A73" s="102" t="s">
        <v>184</v>
      </c>
      <c r="B73" s="103">
        <v>165304020</v>
      </c>
      <c r="C73" s="103">
        <v>169103135.71000001</v>
      </c>
      <c r="D73" s="103">
        <v>158493041.19999999</v>
      </c>
      <c r="E73" s="105">
        <f t="shared" si="3"/>
        <v>0.93725666608456282</v>
      </c>
    </row>
    <row r="74" spans="1:5" x14ac:dyDescent="0.25">
      <c r="A74" s="102" t="s">
        <v>185</v>
      </c>
      <c r="B74" s="103">
        <v>20171921.100000001</v>
      </c>
      <c r="C74" s="103">
        <v>342467.23</v>
      </c>
      <c r="D74" s="108">
        <v>0</v>
      </c>
      <c r="E74" s="105">
        <f t="shared" si="3"/>
        <v>0</v>
      </c>
    </row>
    <row r="75" spans="1:5" s="31" customFormat="1" ht="28.5" x14ac:dyDescent="0.25">
      <c r="A75" s="66" t="s">
        <v>186</v>
      </c>
      <c r="B75" s="98">
        <f>B77+B108</f>
        <v>152710955.10000002</v>
      </c>
      <c r="C75" s="98">
        <f>C77+C108</f>
        <v>162979067.99000001</v>
      </c>
      <c r="D75" s="98">
        <f>D77+D108</f>
        <v>133746960.97</v>
      </c>
      <c r="E75" s="106">
        <f t="shared" si="3"/>
        <v>0.82063888706374477</v>
      </c>
    </row>
    <row r="76" spans="1:5" x14ac:dyDescent="0.25">
      <c r="A76" s="102" t="s">
        <v>10</v>
      </c>
      <c r="B76" s="103"/>
      <c r="C76" s="103"/>
      <c r="D76" s="103"/>
      <c r="E76" s="105"/>
    </row>
    <row r="77" spans="1:5" s="31" customFormat="1" ht="28.5" x14ac:dyDescent="0.25">
      <c r="A77" s="66" t="s">
        <v>187</v>
      </c>
      <c r="B77" s="98">
        <f>B79+B97+B105</f>
        <v>152728231.10000002</v>
      </c>
      <c r="C77" s="98">
        <f>C79+C97+C105</f>
        <v>166084551.29000002</v>
      </c>
      <c r="D77" s="98">
        <f>D79+D97+D105</f>
        <v>136680368.69</v>
      </c>
      <c r="E77" s="106">
        <f>D77/C77</f>
        <v>0.82295654609887581</v>
      </c>
    </row>
    <row r="78" spans="1:5" x14ac:dyDescent="0.25">
      <c r="A78" s="102" t="s">
        <v>10</v>
      </c>
      <c r="B78" s="103"/>
      <c r="C78" s="103"/>
      <c r="D78" s="103"/>
      <c r="E78" s="105"/>
    </row>
    <row r="79" spans="1:5" s="31" customFormat="1" ht="14.25" x14ac:dyDescent="0.25">
      <c r="A79" s="66" t="s">
        <v>188</v>
      </c>
      <c r="B79" s="98">
        <f>B81+B86+B91</f>
        <v>152728231.10000002</v>
      </c>
      <c r="C79" s="98">
        <f>C81+C86+C91</f>
        <v>166045893.29000002</v>
      </c>
      <c r="D79" s="98">
        <f>D81+D86+D91</f>
        <v>136647828.28999999</v>
      </c>
      <c r="E79" s="106">
        <f>D79/C79</f>
        <v>0.8229521705263968</v>
      </c>
    </row>
    <row r="80" spans="1:5" x14ac:dyDescent="0.25">
      <c r="A80" s="102" t="s">
        <v>10</v>
      </c>
      <c r="B80" s="103"/>
      <c r="C80" s="103"/>
      <c r="D80" s="103"/>
      <c r="E80" s="105"/>
    </row>
    <row r="81" spans="1:5" s="31" customFormat="1" ht="14.25" x14ac:dyDescent="0.25">
      <c r="A81" s="66" t="s">
        <v>189</v>
      </c>
      <c r="B81" s="98">
        <f>B83+B84+B85</f>
        <v>126472786.40000001</v>
      </c>
      <c r="C81" s="98">
        <f>C83+C84+C85</f>
        <v>133906409.59</v>
      </c>
      <c r="D81" s="98">
        <f>D83+D84+D85</f>
        <v>119725316.17</v>
      </c>
      <c r="E81" s="106">
        <f>D81/C81</f>
        <v>0.89409697815496481</v>
      </c>
    </row>
    <row r="82" spans="1:5" x14ac:dyDescent="0.25">
      <c r="A82" s="102" t="s">
        <v>10</v>
      </c>
      <c r="B82" s="103"/>
      <c r="C82" s="103"/>
      <c r="D82" s="103"/>
      <c r="E82" s="105"/>
    </row>
    <row r="83" spans="1:5" x14ac:dyDescent="0.25">
      <c r="A83" s="102" t="s">
        <v>206</v>
      </c>
      <c r="B83" s="103">
        <v>75570.2</v>
      </c>
      <c r="C83" s="103">
        <v>10633392.74</v>
      </c>
      <c r="D83" s="103">
        <v>10633392.560000001</v>
      </c>
      <c r="E83" s="105">
        <f>D83/C83</f>
        <v>0.99999998307219495</v>
      </c>
    </row>
    <row r="84" spans="1:5" ht="19.5" customHeight="1" x14ac:dyDescent="0.25">
      <c r="A84" s="102" t="s">
        <v>207</v>
      </c>
      <c r="B84" s="103">
        <v>86435745.799999997</v>
      </c>
      <c r="C84" s="103">
        <v>95483217.5</v>
      </c>
      <c r="D84" s="103">
        <v>85235869.769999996</v>
      </c>
      <c r="E84" s="105">
        <f>D84/C84</f>
        <v>0.89267906970143729</v>
      </c>
    </row>
    <row r="85" spans="1:5" ht="27" x14ac:dyDescent="0.25">
      <c r="A85" s="102" t="s">
        <v>208</v>
      </c>
      <c r="B85" s="103">
        <v>39961470.399999999</v>
      </c>
      <c r="C85" s="103">
        <v>27789799.350000001</v>
      </c>
      <c r="D85" s="103">
        <v>23856053.84</v>
      </c>
      <c r="E85" s="105">
        <f>D85/C85</f>
        <v>0.85844642271589477</v>
      </c>
    </row>
    <row r="86" spans="1:5" s="31" customFormat="1" ht="42.75" x14ac:dyDescent="0.25">
      <c r="A86" s="66" t="s">
        <v>190</v>
      </c>
      <c r="B86" s="98">
        <f>B88+B89+B90</f>
        <v>24389346.899999999</v>
      </c>
      <c r="C86" s="98">
        <f>C88+C89+C90</f>
        <v>28272981.300000001</v>
      </c>
      <c r="D86" s="98">
        <f>D88+D89+D90</f>
        <v>13183089.890000001</v>
      </c>
      <c r="E86" s="106">
        <f>D86/C86</f>
        <v>0.46627873269240272</v>
      </c>
    </row>
    <row r="87" spans="1:5" x14ac:dyDescent="0.25">
      <c r="A87" s="102" t="s">
        <v>10</v>
      </c>
      <c r="B87" s="103"/>
      <c r="C87" s="103"/>
      <c r="D87" s="103"/>
      <c r="E87" s="105"/>
    </row>
    <row r="88" spans="1:5" ht="20.25" customHeight="1" x14ac:dyDescent="0.25">
      <c r="A88" s="102" t="s">
        <v>209</v>
      </c>
      <c r="B88" s="101">
        <v>1216220</v>
      </c>
      <c r="C88" s="101">
        <v>2337227.6</v>
      </c>
      <c r="D88" s="101">
        <v>2302516</v>
      </c>
      <c r="E88" s="105">
        <f>D88/C88</f>
        <v>0.98514838691790219</v>
      </c>
    </row>
    <row r="89" spans="1:5" ht="20.25" customHeight="1" x14ac:dyDescent="0.25">
      <c r="A89" s="102" t="s">
        <v>210</v>
      </c>
      <c r="B89" s="101">
        <v>3029778.5</v>
      </c>
      <c r="C89" s="101">
        <v>4483783.4000000004</v>
      </c>
      <c r="D89" s="101">
        <v>3556932.68</v>
      </c>
      <c r="E89" s="105">
        <f>D89/C89</f>
        <v>0.79328824849121837</v>
      </c>
    </row>
    <row r="90" spans="1:5" ht="21" customHeight="1" x14ac:dyDescent="0.25">
      <c r="A90" s="102" t="s">
        <v>211</v>
      </c>
      <c r="B90" s="101">
        <v>20143348.399999999</v>
      </c>
      <c r="C90" s="101">
        <v>21451970.300000001</v>
      </c>
      <c r="D90" s="101">
        <v>7323641.21</v>
      </c>
      <c r="E90" s="105">
        <f>D90/C90</f>
        <v>0.34139713544168016</v>
      </c>
    </row>
    <row r="91" spans="1:5" s="31" customFormat="1" ht="14.25" x14ac:dyDescent="0.25">
      <c r="A91" s="66" t="s">
        <v>191</v>
      </c>
      <c r="B91" s="98">
        <f>B93+B94+B95+B96</f>
        <v>1866097.7999999998</v>
      </c>
      <c r="C91" s="98">
        <f>C93+C94+C95+C96</f>
        <v>3866502.4</v>
      </c>
      <c r="D91" s="98">
        <f>D93+D94+D95+D96</f>
        <v>3739422.23</v>
      </c>
      <c r="E91" s="106">
        <f>D91/C91</f>
        <v>0.96713304251408194</v>
      </c>
    </row>
    <row r="92" spans="1:5" x14ac:dyDescent="0.25">
      <c r="A92" s="102" t="s">
        <v>10</v>
      </c>
      <c r="B92" s="103"/>
      <c r="C92" s="103"/>
      <c r="D92" s="103"/>
      <c r="E92" s="105"/>
    </row>
    <row r="93" spans="1:5" ht="20.25" customHeight="1" x14ac:dyDescent="0.25">
      <c r="A93" s="102" t="s">
        <v>212</v>
      </c>
      <c r="B93" s="101">
        <v>0</v>
      </c>
      <c r="C93" s="103">
        <v>21000</v>
      </c>
      <c r="D93" s="103">
        <v>20999.01</v>
      </c>
      <c r="E93" s="105">
        <f>D93/C93</f>
        <v>0.99995285714285709</v>
      </c>
    </row>
    <row r="94" spans="1:5" ht="21" customHeight="1" x14ac:dyDescent="0.25">
      <c r="A94" s="102" t="s">
        <v>213</v>
      </c>
      <c r="B94" s="101">
        <v>179087</v>
      </c>
      <c r="C94" s="101">
        <v>1202667.5</v>
      </c>
      <c r="D94" s="101">
        <v>1144366.1200000001</v>
      </c>
      <c r="E94" s="105">
        <f>D94/C94</f>
        <v>0.95152327638353917</v>
      </c>
    </row>
    <row r="95" spans="1:5" ht="20.25" customHeight="1" x14ac:dyDescent="0.25">
      <c r="A95" s="102" t="s">
        <v>214</v>
      </c>
      <c r="B95" s="101">
        <v>453862.40000000002</v>
      </c>
      <c r="C95" s="101">
        <v>468335.4</v>
      </c>
      <c r="D95" s="101">
        <v>467433.37</v>
      </c>
      <c r="E95" s="105">
        <f>D95/C95</f>
        <v>0.99807396579459928</v>
      </c>
    </row>
    <row r="96" spans="1:5" ht="21" customHeight="1" x14ac:dyDescent="0.25">
      <c r="A96" s="102" t="s">
        <v>215</v>
      </c>
      <c r="B96" s="101">
        <v>1233148.3999999999</v>
      </c>
      <c r="C96" s="101">
        <v>2174499.5</v>
      </c>
      <c r="D96" s="101">
        <v>2106623.73</v>
      </c>
      <c r="E96" s="105">
        <f>D96/C96</f>
        <v>0.96878556651772052</v>
      </c>
    </row>
    <row r="97" spans="1:5" s="31" customFormat="1" ht="14.25" x14ac:dyDescent="0.25">
      <c r="A97" s="66" t="s">
        <v>192</v>
      </c>
      <c r="B97" s="101">
        <f>B99+B102</f>
        <v>0</v>
      </c>
      <c r="C97" s="68">
        <f>C99+C102</f>
        <v>6058</v>
      </c>
      <c r="D97" s="101">
        <f>D99+D102</f>
        <v>0</v>
      </c>
      <c r="E97" s="106">
        <f t="shared" ref="E97:E107" si="4">D97/C97</f>
        <v>0</v>
      </c>
    </row>
    <row r="98" spans="1:5" x14ac:dyDescent="0.25">
      <c r="A98" s="102" t="s">
        <v>10</v>
      </c>
      <c r="B98" s="101"/>
      <c r="C98" s="101"/>
      <c r="D98" s="101"/>
      <c r="E98" s="105"/>
    </row>
    <row r="99" spans="1:5" x14ac:dyDescent="0.25">
      <c r="A99" s="102" t="s">
        <v>297</v>
      </c>
      <c r="B99" s="101">
        <f>B101</f>
        <v>0</v>
      </c>
      <c r="C99" s="101">
        <f>C101</f>
        <v>2938</v>
      </c>
      <c r="D99" s="101">
        <f>D101</f>
        <v>0</v>
      </c>
      <c r="E99" s="105">
        <f t="shared" si="4"/>
        <v>0</v>
      </c>
    </row>
    <row r="100" spans="1:5" x14ac:dyDescent="0.25">
      <c r="A100" s="102" t="s">
        <v>10</v>
      </c>
      <c r="B100" s="101"/>
      <c r="C100" s="101"/>
      <c r="D100" s="101"/>
      <c r="E100" s="105"/>
    </row>
    <row r="101" spans="1:5" x14ac:dyDescent="0.25">
      <c r="A101" s="102" t="s">
        <v>298</v>
      </c>
      <c r="B101" s="101">
        <v>0</v>
      </c>
      <c r="C101" s="101">
        <v>2938</v>
      </c>
      <c r="D101" s="101">
        <v>0</v>
      </c>
      <c r="E101" s="105">
        <f t="shared" si="4"/>
        <v>0</v>
      </c>
    </row>
    <row r="102" spans="1:5" ht="27" x14ac:dyDescent="0.25">
      <c r="A102" s="102" t="s">
        <v>299</v>
      </c>
      <c r="B102" s="101">
        <f>B104</f>
        <v>0</v>
      </c>
      <c r="C102" s="101">
        <f>C104</f>
        <v>3120</v>
      </c>
      <c r="D102" s="101">
        <f>D104</f>
        <v>0</v>
      </c>
      <c r="E102" s="105">
        <f t="shared" si="4"/>
        <v>0</v>
      </c>
    </row>
    <row r="103" spans="1:5" x14ac:dyDescent="0.25">
      <c r="A103" s="102" t="s">
        <v>10</v>
      </c>
      <c r="B103" s="101"/>
      <c r="C103" s="101"/>
      <c r="D103" s="101"/>
      <c r="E103" s="105"/>
    </row>
    <row r="104" spans="1:5" ht="27" x14ac:dyDescent="0.25">
      <c r="A104" s="102" t="s">
        <v>300</v>
      </c>
      <c r="B104" s="101">
        <v>0</v>
      </c>
      <c r="C104" s="101">
        <v>3120</v>
      </c>
      <c r="D104" s="101">
        <v>0</v>
      </c>
      <c r="E104" s="105">
        <f t="shared" si="4"/>
        <v>0</v>
      </c>
    </row>
    <row r="105" spans="1:5" s="31" customFormat="1" ht="14.25" x14ac:dyDescent="0.25">
      <c r="A105" s="66" t="s">
        <v>193</v>
      </c>
      <c r="B105" s="101">
        <f>B107</f>
        <v>0</v>
      </c>
      <c r="C105" s="68">
        <f>C107</f>
        <v>32600</v>
      </c>
      <c r="D105" s="68">
        <f>D107</f>
        <v>32540.400000000001</v>
      </c>
      <c r="E105" s="106">
        <f t="shared" si="4"/>
        <v>0.99817177914110433</v>
      </c>
    </row>
    <row r="106" spans="1:5" s="31" customFormat="1" ht="14.25" x14ac:dyDescent="0.25">
      <c r="A106" s="102" t="s">
        <v>10</v>
      </c>
      <c r="B106" s="101"/>
      <c r="C106" s="111"/>
      <c r="D106" s="111"/>
      <c r="E106" s="105"/>
    </row>
    <row r="107" spans="1:5" x14ac:dyDescent="0.25">
      <c r="A107" s="112" t="s">
        <v>279</v>
      </c>
      <c r="B107" s="101">
        <v>0</v>
      </c>
      <c r="C107" s="113">
        <v>32600</v>
      </c>
      <c r="D107" s="113">
        <v>32540.400000000001</v>
      </c>
      <c r="E107" s="105">
        <f t="shared" si="4"/>
        <v>0.99817177914110433</v>
      </c>
    </row>
    <row r="108" spans="1:5" s="31" customFormat="1" ht="28.5" x14ac:dyDescent="0.25">
      <c r="A108" s="66" t="s">
        <v>194</v>
      </c>
      <c r="B108" s="68">
        <v>-17276</v>
      </c>
      <c r="C108" s="68">
        <v>-3105483.3</v>
      </c>
      <c r="D108" s="68">
        <v>-2933407.72</v>
      </c>
      <c r="E108" s="106">
        <f>D108/C108</f>
        <v>0.94458975837995984</v>
      </c>
    </row>
    <row r="109" spans="1:5" s="11" customFormat="1" x14ac:dyDescent="0.25">
      <c r="A109" s="10"/>
      <c r="B109" s="10"/>
      <c r="C109" s="10"/>
      <c r="D109" s="30"/>
    </row>
    <row r="111" spans="1:5" ht="42" customHeight="1" x14ac:dyDescent="0.25">
      <c r="A111" s="143" t="s">
        <v>267</v>
      </c>
      <c r="B111" s="143"/>
      <c r="C111" s="143"/>
      <c r="D111" s="143"/>
      <c r="E111" s="143"/>
    </row>
    <row r="112" spans="1:5" ht="23.25" customHeight="1" x14ac:dyDescent="0.25">
      <c r="A112" s="13" t="s">
        <v>312</v>
      </c>
      <c r="D112" s="22"/>
    </row>
  </sheetData>
  <mergeCells count="5">
    <mergeCell ref="A2:E2"/>
    <mergeCell ref="A3:E3"/>
    <mergeCell ref="A111:E111"/>
    <mergeCell ref="A4:E4"/>
    <mergeCell ref="A5:E5"/>
  </mergeCells>
  <phoneticPr fontId="0" type="noConversion"/>
  <pageMargins left="0.25" right="0.2" top="0.26" bottom="0.35" header="0.16" footer="0.16"/>
  <pageSetup firstPageNumber="273" orientation="portrait" useFirstPageNumber="1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F22" sqref="F22"/>
    </sheetView>
  </sheetViews>
  <sheetFormatPr defaultRowHeight="13.5" x14ac:dyDescent="0.25"/>
  <cols>
    <col min="1" max="1" width="27.85546875" style="20" customWidth="1"/>
    <col min="2" max="2" width="15.7109375" style="20" bestFit="1" customWidth="1"/>
    <col min="3" max="3" width="15.5703125" style="20" bestFit="1" customWidth="1"/>
    <col min="4" max="4" width="15.42578125" style="20" bestFit="1" customWidth="1"/>
    <col min="5" max="5" width="13" style="20" customWidth="1"/>
    <col min="6" max="16384" width="9.140625" style="20"/>
  </cols>
  <sheetData>
    <row r="1" spans="1:18" ht="21.75" customHeight="1" x14ac:dyDescent="0.3">
      <c r="A1" s="146" t="s">
        <v>278</v>
      </c>
      <c r="B1" s="146"/>
      <c r="C1" s="146"/>
      <c r="D1" s="146"/>
      <c r="E1" s="146"/>
    </row>
    <row r="2" spans="1:18" ht="39.75" customHeight="1" x14ac:dyDescent="0.3">
      <c r="A2" s="146" t="s">
        <v>268</v>
      </c>
      <c r="B2" s="146"/>
      <c r="C2" s="146"/>
      <c r="D2" s="146"/>
      <c r="E2" s="146"/>
    </row>
    <row r="3" spans="1:18" x14ac:dyDescent="0.25">
      <c r="A3" s="150" t="s">
        <v>8</v>
      </c>
      <c r="B3" s="150"/>
      <c r="C3" s="150"/>
      <c r="D3" s="150"/>
      <c r="E3" s="150"/>
      <c r="F3" s="24"/>
      <c r="G3" s="24"/>
    </row>
    <row r="4" spans="1:18" x14ac:dyDescent="0.25">
      <c r="B4" s="32"/>
      <c r="C4" s="32"/>
      <c r="D4" s="32"/>
      <c r="F4" s="24"/>
      <c r="G4" s="24"/>
      <c r="H4" s="24"/>
      <c r="I4" s="24"/>
      <c r="J4" s="24"/>
    </row>
    <row r="5" spans="1:18" ht="85.5" customHeight="1" x14ac:dyDescent="0.25">
      <c r="A5" s="21"/>
      <c r="B5" s="8" t="s">
        <v>303</v>
      </c>
      <c r="C5" s="7" t="s">
        <v>304</v>
      </c>
      <c r="D5" s="8" t="s">
        <v>309</v>
      </c>
      <c r="E5" s="8" t="s">
        <v>311</v>
      </c>
    </row>
    <row r="6" spans="1:18" ht="21.75" customHeight="1" x14ac:dyDescent="0.25">
      <c r="A6" s="114" t="s">
        <v>217</v>
      </c>
      <c r="B6" s="62">
        <f>B8+B9</f>
        <v>110534580</v>
      </c>
      <c r="C6" s="62">
        <f>C8+C9</f>
        <v>105730528.10000002</v>
      </c>
      <c r="D6" s="62">
        <f>D8+D9</f>
        <v>90290702.635800004</v>
      </c>
      <c r="E6" s="115">
        <f>D6/C6</f>
        <v>0.8539700336160525</v>
      </c>
    </row>
    <row r="7" spans="1:18" ht="21.75" customHeight="1" x14ac:dyDescent="0.25">
      <c r="A7" s="102" t="s">
        <v>10</v>
      </c>
      <c r="B7" s="116"/>
      <c r="C7" s="116"/>
      <c r="D7" s="117"/>
      <c r="E7" s="115"/>
    </row>
    <row r="8" spans="1:18" ht="21.75" customHeight="1" x14ac:dyDescent="0.25">
      <c r="A8" s="114" t="s">
        <v>218</v>
      </c>
      <c r="B8" s="62">
        <f>deficit_detailed!B8</f>
        <v>87367478.100000009</v>
      </c>
      <c r="C8" s="62">
        <f>deficit_detailed!C8</f>
        <v>63844093.100000009</v>
      </c>
      <c r="D8" s="62">
        <f>deficit_detailed!D8</f>
        <v>69954103.001000002</v>
      </c>
      <c r="E8" s="115">
        <f>D8/C8</f>
        <v>1.0957020392071322</v>
      </c>
    </row>
    <row r="9" spans="1:18" ht="21.75" customHeight="1" x14ac:dyDescent="0.25">
      <c r="A9" s="114" t="s">
        <v>219</v>
      </c>
      <c r="B9" s="62">
        <f>deficit_detailed!B78</f>
        <v>23167101.899999999</v>
      </c>
      <c r="C9" s="62">
        <f>deficit_detailed!C78</f>
        <v>41886435.000000022</v>
      </c>
      <c r="D9" s="62">
        <f>deficit_detailed!D78</f>
        <v>20336599.634800002</v>
      </c>
      <c r="E9" s="115">
        <f>D9/C9</f>
        <v>0.48551755800654772</v>
      </c>
    </row>
    <row r="13" spans="1:18" s="2" customFormat="1" ht="32.25" customHeight="1" x14ac:dyDescent="0.25">
      <c r="A13" s="143" t="s">
        <v>267</v>
      </c>
      <c r="B13" s="143"/>
      <c r="C13" s="143"/>
      <c r="D13" s="143"/>
      <c r="E13" s="14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3"/>
    </row>
    <row r="14" spans="1:18" s="2" customFormat="1" ht="36.75" customHeight="1" x14ac:dyDescent="0.25">
      <c r="A14" s="151" t="s">
        <v>312</v>
      </c>
      <c r="B14" s="151"/>
      <c r="C14" s="151"/>
      <c r="D14" s="151"/>
      <c r="E14" s="15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R14" s="3"/>
    </row>
  </sheetData>
  <mergeCells count="5">
    <mergeCell ref="A14:E14"/>
    <mergeCell ref="A13:E13"/>
    <mergeCell ref="A1:E1"/>
    <mergeCell ref="A2:E2"/>
    <mergeCell ref="A3:E3"/>
  </mergeCells>
  <phoneticPr fontId="0" type="noConversion"/>
  <pageMargins left="0.93" right="0.18" top="1" bottom="1" header="0.5" footer="0.5"/>
  <pageSetup paperSize="9" firstPageNumber="277" orientation="portrait" useFirstPageNumber="1" horizontalDpi="1200" verticalDpi="1200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8"/>
  <sheetViews>
    <sheetView tabSelected="1" workbookViewId="0">
      <selection activeCell="A5" sqref="A5"/>
    </sheetView>
  </sheetViews>
  <sheetFormatPr defaultRowHeight="13.5" x14ac:dyDescent="0.25"/>
  <cols>
    <col min="1" max="1" width="50.42578125" style="40" customWidth="1"/>
    <col min="2" max="2" width="15.7109375" style="40" customWidth="1"/>
    <col min="3" max="3" width="15.42578125" style="40" customWidth="1"/>
    <col min="4" max="4" width="16.42578125" style="56" customWidth="1"/>
    <col min="5" max="5" width="12.7109375" style="56" customWidth="1"/>
    <col min="6" max="16384" width="9.140625" style="41"/>
  </cols>
  <sheetData>
    <row r="1" spans="1:5" ht="16.5" x14ac:dyDescent="0.3">
      <c r="A1" s="139" t="s">
        <v>278</v>
      </c>
      <c r="B1" s="139"/>
      <c r="C1" s="139"/>
      <c r="D1" s="139"/>
      <c r="E1" s="139"/>
    </row>
    <row r="2" spans="1:5" ht="42" customHeight="1" x14ac:dyDescent="0.3">
      <c r="A2" s="140" t="s">
        <v>268</v>
      </c>
      <c r="B2" s="140"/>
      <c r="C2" s="140"/>
      <c r="D2" s="140"/>
      <c r="E2" s="140"/>
    </row>
    <row r="3" spans="1:5" x14ac:dyDescent="0.25">
      <c r="A3" s="152" t="s">
        <v>8</v>
      </c>
      <c r="B3" s="152"/>
      <c r="C3" s="152"/>
      <c r="D3" s="152"/>
      <c r="E3" s="152"/>
    </row>
    <row r="4" spans="1:5" s="44" customFormat="1" ht="14.25" x14ac:dyDescent="0.25">
      <c r="A4" s="42"/>
      <c r="B4" s="43"/>
      <c r="C4" s="43"/>
      <c r="D4" s="43"/>
    </row>
    <row r="5" spans="1:5" s="44" customFormat="1" ht="71.25" x14ac:dyDescent="0.2">
      <c r="A5" s="45" t="s">
        <v>220</v>
      </c>
      <c r="B5" s="38" t="s">
        <v>303</v>
      </c>
      <c r="C5" s="39" t="s">
        <v>304</v>
      </c>
      <c r="D5" s="38" t="s">
        <v>309</v>
      </c>
      <c r="E5" s="38" t="s">
        <v>311</v>
      </c>
    </row>
    <row r="6" spans="1:5" ht="14.25" x14ac:dyDescent="0.25">
      <c r="A6" s="57" t="s">
        <v>221</v>
      </c>
      <c r="B6" s="118">
        <f>B8+B78</f>
        <v>110534580</v>
      </c>
      <c r="C6" s="118">
        <f>C8+C78</f>
        <v>105730528.10000002</v>
      </c>
      <c r="D6" s="118">
        <f>D8+D78</f>
        <v>90290702.635800004</v>
      </c>
      <c r="E6" s="119">
        <f>D6/C6</f>
        <v>0.8539700336160525</v>
      </c>
    </row>
    <row r="7" spans="1:5" x14ac:dyDescent="0.25">
      <c r="A7" s="120" t="s">
        <v>243</v>
      </c>
      <c r="B7" s="121"/>
      <c r="C7" s="121"/>
      <c r="D7" s="121"/>
      <c r="E7" s="122"/>
    </row>
    <row r="8" spans="1:5" ht="14.25" x14ac:dyDescent="0.25">
      <c r="A8" s="57" t="s">
        <v>222</v>
      </c>
      <c r="B8" s="118">
        <f>B10+B22</f>
        <v>87367478.100000009</v>
      </c>
      <c r="C8" s="118">
        <f>C10+C22</f>
        <v>63844093.100000009</v>
      </c>
      <c r="D8" s="118">
        <f>D10+D22</f>
        <v>69954103.001000002</v>
      </c>
      <c r="E8" s="119">
        <f t="shared" ref="E8:E36" si="0">D8/C8</f>
        <v>1.0957020392071322</v>
      </c>
    </row>
    <row r="9" spans="1:5" x14ac:dyDescent="0.25">
      <c r="A9" s="120" t="s">
        <v>243</v>
      </c>
      <c r="B9" s="121"/>
      <c r="C9" s="121"/>
      <c r="D9" s="121"/>
      <c r="E9" s="122"/>
    </row>
    <row r="10" spans="1:5" ht="14.25" x14ac:dyDescent="0.25">
      <c r="A10" s="57" t="s">
        <v>244</v>
      </c>
      <c r="B10" s="118">
        <f>B12+B18</f>
        <v>16343562.300000001</v>
      </c>
      <c r="C10" s="118">
        <f>C12+C18</f>
        <v>14998462.300000001</v>
      </c>
      <c r="D10" s="118">
        <f>D12+D18</f>
        <v>14998550.200000001</v>
      </c>
      <c r="E10" s="119">
        <f t="shared" si="0"/>
        <v>1.0000058606007898</v>
      </c>
    </row>
    <row r="11" spans="1:5" x14ac:dyDescent="0.25">
      <c r="A11" s="120" t="s">
        <v>243</v>
      </c>
      <c r="B11" s="121"/>
      <c r="C11" s="121"/>
      <c r="D11" s="121"/>
      <c r="E11" s="122"/>
    </row>
    <row r="12" spans="1:5" ht="48.75" customHeight="1" x14ac:dyDescent="0.25">
      <c r="A12" s="57" t="s">
        <v>223</v>
      </c>
      <c r="B12" s="118">
        <f>B13</f>
        <v>17964602.300000001</v>
      </c>
      <c r="C12" s="118">
        <f>C13</f>
        <v>16619502.300000001</v>
      </c>
      <c r="D12" s="118">
        <f>D13</f>
        <v>16619590.200000001</v>
      </c>
      <c r="E12" s="119">
        <f t="shared" si="0"/>
        <v>1.000005288967047</v>
      </c>
    </row>
    <row r="13" spans="1:5" x14ac:dyDescent="0.25">
      <c r="A13" s="123" t="s">
        <v>245</v>
      </c>
      <c r="B13" s="121">
        <f>SUM(B15:B17)</f>
        <v>17964602.300000001</v>
      </c>
      <c r="C13" s="121">
        <f>SUM(C15:C17)</f>
        <v>16619502.300000001</v>
      </c>
      <c r="D13" s="121">
        <f>SUM(D15:D17)</f>
        <v>16619590.200000001</v>
      </c>
      <c r="E13" s="122">
        <f t="shared" si="0"/>
        <v>1.000005288967047</v>
      </c>
    </row>
    <row r="14" spans="1:5" x14ac:dyDescent="0.25">
      <c r="A14" s="123" t="s">
        <v>167</v>
      </c>
      <c r="B14" s="121"/>
      <c r="C14" s="121"/>
      <c r="D14" s="121"/>
      <c r="E14" s="122"/>
    </row>
    <row r="15" spans="1:5" x14ac:dyDescent="0.25">
      <c r="A15" s="120" t="s">
        <v>224</v>
      </c>
      <c r="B15" s="121">
        <v>18000000</v>
      </c>
      <c r="C15" s="124">
        <v>16654900</v>
      </c>
      <c r="D15" s="121">
        <v>16654962.9</v>
      </c>
      <c r="E15" s="122">
        <f t="shared" si="0"/>
        <v>1.0000037766663263</v>
      </c>
    </row>
    <row r="16" spans="1:5" ht="27" x14ac:dyDescent="0.25">
      <c r="A16" s="120" t="s">
        <v>225</v>
      </c>
      <c r="B16" s="121"/>
      <c r="C16" s="121"/>
      <c r="D16" s="121"/>
      <c r="E16" s="122"/>
    </row>
    <row r="17" spans="1:5" x14ac:dyDescent="0.25">
      <c r="A17" s="120" t="s">
        <v>226</v>
      </c>
      <c r="B17" s="121">
        <v>-35397.699999999997</v>
      </c>
      <c r="C17" s="125">
        <v>-35397.699999999997</v>
      </c>
      <c r="D17" s="124">
        <v>-35372.699999999997</v>
      </c>
      <c r="E17" s="126">
        <f t="shared" si="0"/>
        <v>0.99929373942374788</v>
      </c>
    </row>
    <row r="18" spans="1:5" ht="35.25" customHeight="1" x14ac:dyDescent="0.25">
      <c r="A18" s="57" t="s">
        <v>227</v>
      </c>
      <c r="B18" s="127">
        <f>B19</f>
        <v>-1621040</v>
      </c>
      <c r="C18" s="127">
        <f>C19</f>
        <v>-1621040</v>
      </c>
      <c r="D18" s="127">
        <f>D19</f>
        <v>-1621040</v>
      </c>
      <c r="E18" s="128">
        <f t="shared" si="0"/>
        <v>1</v>
      </c>
    </row>
    <row r="19" spans="1:5" x14ac:dyDescent="0.25">
      <c r="A19" s="123" t="s">
        <v>245</v>
      </c>
      <c r="B19" s="124">
        <f>B21</f>
        <v>-1621040</v>
      </c>
      <c r="C19" s="124">
        <f>C21</f>
        <v>-1621040</v>
      </c>
      <c r="D19" s="124">
        <f>D21</f>
        <v>-1621040</v>
      </c>
      <c r="E19" s="126">
        <f t="shared" si="0"/>
        <v>1</v>
      </c>
    </row>
    <row r="20" spans="1:5" ht="14.25" x14ac:dyDescent="0.25">
      <c r="A20" s="123" t="s">
        <v>167</v>
      </c>
      <c r="B20" s="118"/>
      <c r="C20" s="118"/>
      <c r="D20" s="118"/>
      <c r="E20" s="119"/>
    </row>
    <row r="21" spans="1:5" ht="27" x14ac:dyDescent="0.25">
      <c r="A21" s="120" t="s">
        <v>246</v>
      </c>
      <c r="B21" s="121">
        <v>-1621040</v>
      </c>
      <c r="C21" s="124">
        <v>-1621040</v>
      </c>
      <c r="D21" s="121">
        <v>-1621040</v>
      </c>
      <c r="E21" s="122">
        <f t="shared" si="0"/>
        <v>1</v>
      </c>
    </row>
    <row r="22" spans="1:5" ht="14.25" x14ac:dyDescent="0.25">
      <c r="A22" s="57" t="s">
        <v>249</v>
      </c>
      <c r="B22" s="127">
        <f>B24+B33+B34+B50+B74</f>
        <v>71023915.800000012</v>
      </c>
      <c r="C22" s="127">
        <f>C24+C33+C34+C50+C74</f>
        <v>48845630.800000012</v>
      </c>
      <c r="D22" s="127">
        <f>D24+D33+D34+D50+D74</f>
        <v>54955552.800999999</v>
      </c>
      <c r="E22" s="128">
        <f t="shared" si="0"/>
        <v>1.1250863567719549</v>
      </c>
    </row>
    <row r="23" spans="1:5" ht="14.25" x14ac:dyDescent="0.25">
      <c r="A23" s="123" t="s">
        <v>243</v>
      </c>
      <c r="B23" s="118"/>
      <c r="C23" s="118"/>
      <c r="D23" s="118"/>
      <c r="E23" s="119"/>
    </row>
    <row r="24" spans="1:5" ht="33.75" customHeight="1" x14ac:dyDescent="0.25">
      <c r="A24" s="57" t="s">
        <v>250</v>
      </c>
      <c r="B24" s="118">
        <f>B25+B27+B29+B31</f>
        <v>0</v>
      </c>
      <c r="C24" s="118">
        <f>C25+C27+C29+C31</f>
        <v>-5891460</v>
      </c>
      <c r="D24" s="118">
        <f>D25+D27+D29+D31</f>
        <v>-5828349.6000000006</v>
      </c>
      <c r="E24" s="119">
        <f t="shared" si="0"/>
        <v>0.98928781660233633</v>
      </c>
    </row>
    <row r="25" spans="1:5" x14ac:dyDescent="0.25">
      <c r="A25" s="120" t="s">
        <v>275</v>
      </c>
      <c r="B25" s="124">
        <f>B26</f>
        <v>0</v>
      </c>
      <c r="C25" s="124">
        <f>C26</f>
        <v>-15790</v>
      </c>
      <c r="D25" s="124">
        <f>D26</f>
        <v>-15790</v>
      </c>
      <c r="E25" s="126">
        <f t="shared" si="0"/>
        <v>1</v>
      </c>
    </row>
    <row r="26" spans="1:5" x14ac:dyDescent="0.25">
      <c r="A26" s="123" t="s">
        <v>276</v>
      </c>
      <c r="B26" s="124">
        <v>0</v>
      </c>
      <c r="C26" s="124">
        <v>-15790</v>
      </c>
      <c r="D26" s="124">
        <v>-15790</v>
      </c>
      <c r="E26" s="126">
        <f t="shared" si="0"/>
        <v>1</v>
      </c>
    </row>
    <row r="27" spans="1:5" ht="27" x14ac:dyDescent="0.25">
      <c r="A27" s="129" t="s">
        <v>281</v>
      </c>
      <c r="B27" s="124">
        <f>B28</f>
        <v>0</v>
      </c>
      <c r="C27" s="124">
        <f>C28</f>
        <v>-4052000</v>
      </c>
      <c r="D27" s="124">
        <f>D28</f>
        <v>-4052000</v>
      </c>
      <c r="E27" s="126">
        <f t="shared" si="0"/>
        <v>1</v>
      </c>
    </row>
    <row r="28" spans="1:5" x14ac:dyDescent="0.25">
      <c r="A28" s="123" t="s">
        <v>282</v>
      </c>
      <c r="B28" s="124">
        <v>0</v>
      </c>
      <c r="C28" s="124">
        <v>-4052000</v>
      </c>
      <c r="D28" s="130">
        <v>-4052000</v>
      </c>
      <c r="E28" s="126">
        <f t="shared" si="0"/>
        <v>1</v>
      </c>
    </row>
    <row r="29" spans="1:5" x14ac:dyDescent="0.25">
      <c r="A29" s="129" t="s">
        <v>296</v>
      </c>
      <c r="B29" s="124">
        <v>0</v>
      </c>
      <c r="C29" s="124">
        <f>C30</f>
        <v>-765130.9</v>
      </c>
      <c r="D29" s="130">
        <f>D30</f>
        <v>-765130.9</v>
      </c>
      <c r="E29" s="126">
        <f t="shared" si="0"/>
        <v>1</v>
      </c>
    </row>
    <row r="30" spans="1:5" x14ac:dyDescent="0.25">
      <c r="A30" s="123" t="s">
        <v>290</v>
      </c>
      <c r="B30" s="124">
        <v>0</v>
      </c>
      <c r="C30" s="124">
        <v>-765130.9</v>
      </c>
      <c r="D30" s="130">
        <v>-765130.9</v>
      </c>
      <c r="E30" s="126">
        <f t="shared" si="0"/>
        <v>1</v>
      </c>
    </row>
    <row r="31" spans="1:5" x14ac:dyDescent="0.25">
      <c r="A31" s="129" t="s">
        <v>295</v>
      </c>
      <c r="B31" s="124">
        <v>0</v>
      </c>
      <c r="C31" s="124">
        <f>C32</f>
        <v>-1058539.1000000001</v>
      </c>
      <c r="D31" s="130">
        <f>D32</f>
        <v>-995428.7</v>
      </c>
      <c r="E31" s="126">
        <f t="shared" si="0"/>
        <v>0.94037971766938022</v>
      </c>
    </row>
    <row r="32" spans="1:5" x14ac:dyDescent="0.25">
      <c r="A32" s="123" t="s">
        <v>291</v>
      </c>
      <c r="B32" s="124">
        <v>0</v>
      </c>
      <c r="C32" s="124">
        <v>-1058539.1000000001</v>
      </c>
      <c r="D32" s="130">
        <v>-995428.7</v>
      </c>
      <c r="E32" s="126">
        <f t="shared" si="0"/>
        <v>0.94037971766938022</v>
      </c>
    </row>
    <row r="33" spans="1:5" ht="34.5" customHeight="1" x14ac:dyDescent="0.25">
      <c r="A33" s="57" t="s">
        <v>0</v>
      </c>
      <c r="B33" s="127">
        <v>38124404.200000003</v>
      </c>
      <c r="C33" s="118">
        <v>23538687.000000004</v>
      </c>
      <c r="D33" s="127">
        <f>1763836.9+29356334.4+299795.1-773670.93-2305684.37+0.48</f>
        <v>28340611.579999998</v>
      </c>
      <c r="E33" s="128">
        <f t="shared" si="0"/>
        <v>1.2040013778168677</v>
      </c>
    </row>
    <row r="34" spans="1:5" ht="18.75" customHeight="1" x14ac:dyDescent="0.25">
      <c r="A34" s="57" t="s">
        <v>228</v>
      </c>
      <c r="B34" s="118">
        <f>SUM(B35,B36,B37,B39,B41,B43,B47,B49)</f>
        <v>-7437224.1999999993</v>
      </c>
      <c r="C34" s="118">
        <f>SUM(C35,C36,C37,C39,C41,C43,C45,C47,C49)</f>
        <v>-41742874.299999997</v>
      </c>
      <c r="D34" s="118">
        <f>SUM(D35,D36,D37,D39,D41,D43,D45,D47,D49)</f>
        <v>-38587163.609999999</v>
      </c>
      <c r="E34" s="119">
        <f t="shared" si="0"/>
        <v>0.92440121235254757</v>
      </c>
    </row>
    <row r="35" spans="1:5" ht="78.75" customHeight="1" x14ac:dyDescent="0.25">
      <c r="A35" s="120" t="s">
        <v>289</v>
      </c>
      <c r="B35" s="124">
        <v>-6715456.0999999996</v>
      </c>
      <c r="C35" s="124">
        <v>-6612651.0999999996</v>
      </c>
      <c r="D35" s="124">
        <v>-4489943.6399999997</v>
      </c>
      <c r="E35" s="126">
        <f t="shared" si="0"/>
        <v>0.67899297454238894</v>
      </c>
    </row>
    <row r="36" spans="1:5" ht="82.5" customHeight="1" x14ac:dyDescent="0.25">
      <c r="A36" s="120" t="s">
        <v>269</v>
      </c>
      <c r="B36" s="124">
        <v>-721768.1</v>
      </c>
      <c r="C36" s="124">
        <v>-721768.1</v>
      </c>
      <c r="D36" s="124">
        <v>0</v>
      </c>
      <c r="E36" s="126">
        <f t="shared" si="0"/>
        <v>0</v>
      </c>
    </row>
    <row r="37" spans="1:5" ht="40.5" x14ac:dyDescent="0.25">
      <c r="A37" s="120" t="s">
        <v>283</v>
      </c>
      <c r="B37" s="124">
        <f>B38</f>
        <v>0</v>
      </c>
      <c r="C37" s="124">
        <f>C38</f>
        <v>-868380</v>
      </c>
      <c r="D37" s="124">
        <f>D38</f>
        <v>-738144.87</v>
      </c>
      <c r="E37" s="126">
        <f t="shared" ref="E37:E59" si="1">D37/C37</f>
        <v>0.85002518482691913</v>
      </c>
    </row>
    <row r="38" spans="1:5" x14ac:dyDescent="0.25">
      <c r="A38" s="123" t="s">
        <v>245</v>
      </c>
      <c r="B38" s="124">
        <v>0</v>
      </c>
      <c r="C38" s="124">
        <v>-868380</v>
      </c>
      <c r="D38" s="124">
        <v>-738144.87</v>
      </c>
      <c r="E38" s="126">
        <f t="shared" si="1"/>
        <v>0.85002518482691913</v>
      </c>
    </row>
    <row r="39" spans="1:5" ht="27" x14ac:dyDescent="0.25">
      <c r="A39" s="120" t="s">
        <v>284</v>
      </c>
      <c r="B39" s="124">
        <f>B40</f>
        <v>0</v>
      </c>
      <c r="C39" s="124">
        <f>C40</f>
        <v>-3974562</v>
      </c>
      <c r="D39" s="124">
        <f>D40</f>
        <v>-3974562</v>
      </c>
      <c r="E39" s="126">
        <f t="shared" si="1"/>
        <v>1</v>
      </c>
    </row>
    <row r="40" spans="1:5" x14ac:dyDescent="0.25">
      <c r="A40" s="123" t="s">
        <v>245</v>
      </c>
      <c r="B40" s="124">
        <v>0</v>
      </c>
      <c r="C40" s="124">
        <v>-3974562</v>
      </c>
      <c r="D40" s="124">
        <v>-3974562</v>
      </c>
      <c r="E40" s="126">
        <f t="shared" si="1"/>
        <v>1</v>
      </c>
    </row>
    <row r="41" spans="1:5" x14ac:dyDescent="0.25">
      <c r="A41" s="120" t="s">
        <v>285</v>
      </c>
      <c r="B41" s="124">
        <v>0</v>
      </c>
      <c r="C41" s="124">
        <f>C42</f>
        <v>-596974</v>
      </c>
      <c r="D41" s="124">
        <f>D42</f>
        <v>-596974</v>
      </c>
      <c r="E41" s="126">
        <f t="shared" si="1"/>
        <v>1</v>
      </c>
    </row>
    <row r="42" spans="1:5" x14ac:dyDescent="0.25">
      <c r="A42" s="123" t="s">
        <v>245</v>
      </c>
      <c r="B42" s="124">
        <v>0</v>
      </c>
      <c r="C42" s="124">
        <v>-596974</v>
      </c>
      <c r="D42" s="124">
        <v>-596974</v>
      </c>
      <c r="E42" s="126">
        <f t="shared" si="1"/>
        <v>1</v>
      </c>
    </row>
    <row r="43" spans="1:5" x14ac:dyDescent="0.25">
      <c r="A43" s="129" t="s">
        <v>288</v>
      </c>
      <c r="B43" s="124">
        <v>0</v>
      </c>
      <c r="C43" s="124">
        <f>C44</f>
        <v>-1058539.1000000001</v>
      </c>
      <c r="D43" s="124">
        <f>D44</f>
        <v>-1058539.1000000001</v>
      </c>
      <c r="E43" s="126">
        <f t="shared" si="1"/>
        <v>1</v>
      </c>
    </row>
    <row r="44" spans="1:5" x14ac:dyDescent="0.25">
      <c r="A44" s="123" t="s">
        <v>245</v>
      </c>
      <c r="B44" s="124">
        <v>0</v>
      </c>
      <c r="C44" s="124">
        <v>-1058539.1000000001</v>
      </c>
      <c r="D44" s="124">
        <v>-1058539.1000000001</v>
      </c>
      <c r="E44" s="126">
        <f t="shared" si="1"/>
        <v>1</v>
      </c>
    </row>
    <row r="45" spans="1:5" ht="27" x14ac:dyDescent="0.25">
      <c r="A45" s="129" t="s">
        <v>292</v>
      </c>
      <c r="B45" s="124">
        <v>0</v>
      </c>
      <c r="C45" s="124">
        <f>C46</f>
        <v>-200000</v>
      </c>
      <c r="D45" s="124">
        <f>D46</f>
        <v>-200000</v>
      </c>
      <c r="E45" s="126">
        <f t="shared" si="1"/>
        <v>1</v>
      </c>
    </row>
    <row r="46" spans="1:5" x14ac:dyDescent="0.25">
      <c r="A46" s="123" t="s">
        <v>245</v>
      </c>
      <c r="B46" s="124">
        <v>0</v>
      </c>
      <c r="C46" s="124">
        <v>-200000</v>
      </c>
      <c r="D46" s="124">
        <v>-200000</v>
      </c>
      <c r="E46" s="126">
        <f t="shared" si="1"/>
        <v>1</v>
      </c>
    </row>
    <row r="47" spans="1:5" x14ac:dyDescent="0.25">
      <c r="A47" s="129" t="s">
        <v>286</v>
      </c>
      <c r="B47" s="124">
        <v>0</v>
      </c>
      <c r="C47" s="124">
        <f>C48</f>
        <v>-800000</v>
      </c>
      <c r="D47" s="124">
        <f>D48</f>
        <v>-800000</v>
      </c>
      <c r="E47" s="126">
        <f t="shared" si="1"/>
        <v>1</v>
      </c>
    </row>
    <row r="48" spans="1:5" x14ac:dyDescent="0.25">
      <c r="A48" s="123" t="s">
        <v>245</v>
      </c>
      <c r="B48" s="124">
        <v>0</v>
      </c>
      <c r="C48" s="124">
        <v>-800000</v>
      </c>
      <c r="D48" s="124">
        <v>-800000</v>
      </c>
      <c r="E48" s="126">
        <f t="shared" si="1"/>
        <v>1</v>
      </c>
    </row>
    <row r="49" spans="1:5" x14ac:dyDescent="0.25">
      <c r="A49" s="120" t="s">
        <v>287</v>
      </c>
      <c r="B49" s="124">
        <v>0</v>
      </c>
      <c r="C49" s="124">
        <v>-26910000</v>
      </c>
      <c r="D49" s="124">
        <v>-26729000</v>
      </c>
      <c r="E49" s="126">
        <f t="shared" si="1"/>
        <v>0.99327387588257154</v>
      </c>
    </row>
    <row r="50" spans="1:5" ht="34.5" customHeight="1" x14ac:dyDescent="0.25">
      <c r="A50" s="57" t="s">
        <v>229</v>
      </c>
      <c r="B50" s="131">
        <f>SUM(B52:B73)</f>
        <v>19221621.199999999</v>
      </c>
      <c r="C50" s="131">
        <f>SUM(C52:C73)</f>
        <v>24672615.900000002</v>
      </c>
      <c r="D50" s="131">
        <f>SUM(D52:D73)</f>
        <v>25005190.821000002</v>
      </c>
      <c r="E50" s="132">
        <f t="shared" si="1"/>
        <v>1.0134795160086774</v>
      </c>
    </row>
    <row r="51" spans="1:5" x14ac:dyDescent="0.25">
      <c r="A51" s="123" t="s">
        <v>167</v>
      </c>
      <c r="B51" s="133"/>
      <c r="C51" s="133"/>
      <c r="D51" s="133"/>
      <c r="E51" s="134"/>
    </row>
    <row r="52" spans="1:5" x14ac:dyDescent="0.25">
      <c r="A52" s="135" t="s">
        <v>235</v>
      </c>
      <c r="B52" s="133">
        <v>62753.599999999999</v>
      </c>
      <c r="C52" s="136">
        <v>62753.599999999999</v>
      </c>
      <c r="D52" s="133">
        <v>62753.571000000004</v>
      </c>
      <c r="E52" s="134">
        <f t="shared" si="1"/>
        <v>0.99999953787511797</v>
      </c>
    </row>
    <row r="53" spans="1:5" x14ac:dyDescent="0.25">
      <c r="A53" s="135" t="s">
        <v>236</v>
      </c>
      <c r="B53" s="133">
        <v>1543774</v>
      </c>
      <c r="C53" s="136">
        <v>1543774</v>
      </c>
      <c r="D53" s="133">
        <v>1707694.324</v>
      </c>
      <c r="E53" s="134">
        <f t="shared" si="1"/>
        <v>1.1061815550721803</v>
      </c>
    </row>
    <row r="54" spans="1:5" ht="27" x14ac:dyDescent="0.25">
      <c r="A54" s="135" t="s">
        <v>237</v>
      </c>
      <c r="B54" s="133">
        <v>344368.7</v>
      </c>
      <c r="C54" s="136">
        <v>344368.7</v>
      </c>
      <c r="D54" s="133">
        <v>337453.76799999998</v>
      </c>
      <c r="E54" s="134">
        <f t="shared" si="1"/>
        <v>0.97991997530553732</v>
      </c>
    </row>
    <row r="55" spans="1:5" x14ac:dyDescent="0.25">
      <c r="A55" s="135" t="s">
        <v>238</v>
      </c>
      <c r="B55" s="133">
        <v>795632.2</v>
      </c>
      <c r="C55" s="136">
        <v>795632.2</v>
      </c>
      <c r="D55" s="133">
        <v>778167.076</v>
      </c>
      <c r="E55" s="134">
        <f t="shared" si="1"/>
        <v>0.97804874664449237</v>
      </c>
    </row>
    <row r="56" spans="1:5" x14ac:dyDescent="0.25">
      <c r="A56" s="135" t="s">
        <v>253</v>
      </c>
      <c r="B56" s="133">
        <v>343579.3</v>
      </c>
      <c r="C56" s="136">
        <v>343579.3</v>
      </c>
      <c r="D56" s="133">
        <v>345633.44300000003</v>
      </c>
      <c r="E56" s="134">
        <f t="shared" si="1"/>
        <v>1.0059786576199441</v>
      </c>
    </row>
    <row r="57" spans="1:5" x14ac:dyDescent="0.25">
      <c r="A57" s="135" t="s">
        <v>254</v>
      </c>
      <c r="B57" s="133">
        <v>60922.7</v>
      </c>
      <c r="C57" s="136">
        <v>60922.7</v>
      </c>
      <c r="D57" s="133">
        <v>62897.205999999998</v>
      </c>
      <c r="E57" s="134">
        <f t="shared" si="1"/>
        <v>1.0324100212236162</v>
      </c>
    </row>
    <row r="58" spans="1:5" x14ac:dyDescent="0.25">
      <c r="A58" s="135" t="s">
        <v>248</v>
      </c>
      <c r="B58" s="133">
        <v>233312.4</v>
      </c>
      <c r="C58" s="136">
        <v>233312.4</v>
      </c>
      <c r="D58" s="133">
        <v>233312.41800000001</v>
      </c>
      <c r="E58" s="134">
        <f t="shared" si="1"/>
        <v>1.0000000771497786</v>
      </c>
    </row>
    <row r="59" spans="1:5" x14ac:dyDescent="0.25">
      <c r="A59" s="135" t="s">
        <v>261</v>
      </c>
      <c r="B59" s="133">
        <v>228379.3</v>
      </c>
      <c r="C59" s="136">
        <v>228379.3</v>
      </c>
      <c r="D59" s="133">
        <v>227637.497</v>
      </c>
      <c r="E59" s="134">
        <f t="shared" si="1"/>
        <v>0.99675188162850137</v>
      </c>
    </row>
    <row r="60" spans="1:5" x14ac:dyDescent="0.25">
      <c r="A60" s="135" t="s">
        <v>257</v>
      </c>
      <c r="B60" s="133">
        <v>492297.2</v>
      </c>
      <c r="C60" s="136">
        <v>492297.2</v>
      </c>
      <c r="D60" s="133">
        <v>484510.95600000001</v>
      </c>
      <c r="E60" s="134">
        <f t="shared" ref="E60:E87" si="2">D60/C60</f>
        <v>0.98418385479340531</v>
      </c>
    </row>
    <row r="61" spans="1:5" x14ac:dyDescent="0.25">
      <c r="A61" s="135" t="s">
        <v>270</v>
      </c>
      <c r="B61" s="133">
        <v>21492.3</v>
      </c>
      <c r="C61" s="136">
        <v>7780.4</v>
      </c>
      <c r="D61" s="133">
        <v>7780.4229999999998</v>
      </c>
      <c r="E61" s="134">
        <f t="shared" si="2"/>
        <v>1.0000029561462136</v>
      </c>
    </row>
    <row r="62" spans="1:5" x14ac:dyDescent="0.25">
      <c r="A62" s="135" t="s">
        <v>271</v>
      </c>
      <c r="B62" s="133">
        <v>1109509.1000000001</v>
      </c>
      <c r="C62" s="136">
        <v>1109509.1000000001</v>
      </c>
      <c r="D62" s="133">
        <v>1109509.091</v>
      </c>
      <c r="E62" s="134">
        <f t="shared" si="2"/>
        <v>0.99999999188830435</v>
      </c>
    </row>
    <row r="63" spans="1:5" x14ac:dyDescent="0.25">
      <c r="A63" s="135" t="s">
        <v>262</v>
      </c>
      <c r="B63" s="133">
        <v>405260</v>
      </c>
      <c r="C63" s="136">
        <v>405260</v>
      </c>
      <c r="D63" s="133">
        <v>425555</v>
      </c>
      <c r="E63" s="134">
        <f t="shared" si="2"/>
        <v>1.0500789616542467</v>
      </c>
    </row>
    <row r="64" spans="1:5" x14ac:dyDescent="0.25">
      <c r="A64" s="135" t="s">
        <v>263</v>
      </c>
      <c r="B64" s="133">
        <v>607890</v>
      </c>
      <c r="C64" s="136">
        <v>607890</v>
      </c>
      <c r="D64" s="133">
        <v>615354.01300000004</v>
      </c>
      <c r="E64" s="134">
        <f t="shared" si="2"/>
        <v>1.0122785586208032</v>
      </c>
    </row>
    <row r="65" spans="1:5" x14ac:dyDescent="0.25">
      <c r="A65" s="135" t="s">
        <v>264</v>
      </c>
      <c r="B65" s="133">
        <v>2228930</v>
      </c>
      <c r="C65" s="136">
        <v>2228930</v>
      </c>
      <c r="D65" s="133">
        <v>2346282.8650000002</v>
      </c>
      <c r="E65" s="134">
        <f t="shared" si="2"/>
        <v>1.0526498656305943</v>
      </c>
    </row>
    <row r="66" spans="1:5" x14ac:dyDescent="0.25">
      <c r="A66" s="135" t="s">
        <v>265</v>
      </c>
      <c r="B66" s="133">
        <v>10181.799999999999</v>
      </c>
      <c r="C66" s="136">
        <v>10181.799999999999</v>
      </c>
      <c r="D66" s="133">
        <v>10181.821</v>
      </c>
      <c r="E66" s="134">
        <f t="shared" si="2"/>
        <v>1.0000020625036832</v>
      </c>
    </row>
    <row r="67" spans="1:5" x14ac:dyDescent="0.25">
      <c r="A67" s="135" t="s">
        <v>255</v>
      </c>
      <c r="B67" s="133">
        <v>607.9</v>
      </c>
      <c r="C67" s="136">
        <v>607.9</v>
      </c>
      <c r="D67" s="133">
        <v>687</v>
      </c>
      <c r="E67" s="134">
        <f t="shared" si="2"/>
        <v>1.130120085540385</v>
      </c>
    </row>
    <row r="68" spans="1:5" ht="27" x14ac:dyDescent="0.25">
      <c r="A68" s="135" t="s">
        <v>272</v>
      </c>
      <c r="B68" s="133">
        <v>158500.4</v>
      </c>
      <c r="C68" s="136">
        <v>158500.4</v>
      </c>
      <c r="D68" s="133">
        <v>159903.609</v>
      </c>
      <c r="E68" s="134">
        <f t="shared" si="2"/>
        <v>1.0088530312857256</v>
      </c>
    </row>
    <row r="69" spans="1:5" ht="67.5" customHeight="1" x14ac:dyDescent="0.25">
      <c r="A69" s="135" t="s">
        <v>266</v>
      </c>
      <c r="B69" s="133">
        <v>10571428.6</v>
      </c>
      <c r="C69" s="136">
        <v>10571428.6</v>
      </c>
      <c r="D69" s="133">
        <v>10571428.571</v>
      </c>
      <c r="E69" s="134">
        <f t="shared" si="2"/>
        <v>0.99999999725675681</v>
      </c>
    </row>
    <row r="70" spans="1:5" ht="27" x14ac:dyDescent="0.25">
      <c r="A70" s="120" t="s">
        <v>273</v>
      </c>
      <c r="B70" s="133">
        <v>0</v>
      </c>
      <c r="C70" s="136">
        <v>3822048.7</v>
      </c>
      <c r="D70" s="133">
        <v>3822048.7280000001</v>
      </c>
      <c r="E70" s="134">
        <f t="shared" si="2"/>
        <v>1.0000000073259139</v>
      </c>
    </row>
    <row r="71" spans="1:5" x14ac:dyDescent="0.25">
      <c r="A71" s="120" t="s">
        <v>274</v>
      </c>
      <c r="B71" s="133">
        <v>0</v>
      </c>
      <c r="C71" s="136">
        <v>184118.8</v>
      </c>
      <c r="D71" s="133">
        <v>184118.81</v>
      </c>
      <c r="E71" s="134">
        <f t="shared" si="2"/>
        <v>1.000000054312759</v>
      </c>
    </row>
    <row r="72" spans="1:5" x14ac:dyDescent="0.25">
      <c r="A72" s="129" t="s">
        <v>296</v>
      </c>
      <c r="B72" s="133">
        <v>0</v>
      </c>
      <c r="C72" s="136">
        <v>1058539.1000000001</v>
      </c>
      <c r="D72" s="133">
        <v>1058539.1000000001</v>
      </c>
      <c r="E72" s="134">
        <f t="shared" si="2"/>
        <v>1</v>
      </c>
    </row>
    <row r="73" spans="1:5" x14ac:dyDescent="0.25">
      <c r="A73" s="135" t="s">
        <v>256</v>
      </c>
      <c r="B73" s="133">
        <v>2801.7</v>
      </c>
      <c r="C73" s="136">
        <v>402801.7</v>
      </c>
      <c r="D73" s="133">
        <v>453741.53100000002</v>
      </c>
      <c r="E73" s="134">
        <f t="shared" si="2"/>
        <v>1.1264637934745558</v>
      </c>
    </row>
    <row r="74" spans="1:5" ht="14.25" x14ac:dyDescent="0.25">
      <c r="A74" s="57" t="s">
        <v>230</v>
      </c>
      <c r="B74" s="131">
        <f>SUM(B76:B77)</f>
        <v>21115114.600000001</v>
      </c>
      <c r="C74" s="131">
        <f>SUM(C76:C77)</f>
        <v>48268662.200000003</v>
      </c>
      <c r="D74" s="131">
        <f>SUM(D76:D77)</f>
        <v>46025263.609999999</v>
      </c>
      <c r="E74" s="132">
        <f t="shared" si="2"/>
        <v>0.95352266899992921</v>
      </c>
    </row>
    <row r="75" spans="1:5" x14ac:dyDescent="0.25">
      <c r="A75" s="123" t="s">
        <v>167</v>
      </c>
      <c r="B75" s="133"/>
      <c r="C75" s="133"/>
      <c r="D75" s="137"/>
      <c r="E75" s="134"/>
    </row>
    <row r="76" spans="1:5" ht="19.5" customHeight="1" x14ac:dyDescent="0.25">
      <c r="A76" s="120" t="s">
        <v>231</v>
      </c>
      <c r="B76" s="121">
        <v>21115114.600000001</v>
      </c>
      <c r="C76" s="136">
        <v>48903772.600000001</v>
      </c>
      <c r="D76" s="121">
        <v>48592174.299999997</v>
      </c>
      <c r="E76" s="122">
        <f t="shared" si="2"/>
        <v>0.99362833819491458</v>
      </c>
    </row>
    <row r="77" spans="1:5" ht="22.5" customHeight="1" x14ac:dyDescent="0.25">
      <c r="A77" s="120" t="s">
        <v>260</v>
      </c>
      <c r="B77" s="121">
        <v>0</v>
      </c>
      <c r="C77" s="124">
        <v>-635110.40000000002</v>
      </c>
      <c r="D77" s="121">
        <v>-2566910.69</v>
      </c>
      <c r="E77" s="122">
        <f t="shared" si="2"/>
        <v>4.041676360519368</v>
      </c>
    </row>
    <row r="78" spans="1:5" ht="19.5" customHeight="1" x14ac:dyDescent="0.25">
      <c r="A78" s="57" t="s">
        <v>232</v>
      </c>
      <c r="B78" s="127">
        <f>B80+B85</f>
        <v>23167101.899999999</v>
      </c>
      <c r="C78" s="127">
        <f>C80+C85</f>
        <v>41886435.000000022</v>
      </c>
      <c r="D78" s="118">
        <f>D80+D85</f>
        <v>20336599.634800002</v>
      </c>
      <c r="E78" s="119">
        <f t="shared" si="2"/>
        <v>0.48551755800654772</v>
      </c>
    </row>
    <row r="79" spans="1:5" x14ac:dyDescent="0.25">
      <c r="A79" s="120" t="s">
        <v>247</v>
      </c>
      <c r="B79" s="121"/>
      <c r="C79" s="121"/>
      <c r="D79" s="121"/>
      <c r="E79" s="122"/>
    </row>
    <row r="80" spans="1:5" ht="14.25" x14ac:dyDescent="0.25">
      <c r="A80" s="57" t="s">
        <v>244</v>
      </c>
      <c r="B80" s="127">
        <f>B82+B83</f>
        <v>67354313</v>
      </c>
      <c r="C80" s="127">
        <f>C82+C83</f>
        <v>84608721.200000018</v>
      </c>
      <c r="D80" s="127">
        <f>D82+D83</f>
        <v>68765996.390000001</v>
      </c>
      <c r="E80" s="128">
        <f t="shared" si="2"/>
        <v>0.81275305210498783</v>
      </c>
    </row>
    <row r="81" spans="1:5" x14ac:dyDescent="0.25">
      <c r="A81" s="123" t="s">
        <v>243</v>
      </c>
      <c r="B81" s="124"/>
      <c r="C81" s="124"/>
      <c r="D81" s="124"/>
      <c r="E81" s="126"/>
    </row>
    <row r="82" spans="1:5" ht="24.75" customHeight="1" x14ac:dyDescent="0.25">
      <c r="A82" s="57" t="s">
        <v>1</v>
      </c>
      <c r="B82" s="127">
        <v>105424437.40000001</v>
      </c>
      <c r="C82" s="127">
        <v>122678845.60000001</v>
      </c>
      <c r="D82" s="127">
        <v>106745367.17</v>
      </c>
      <c r="E82" s="128">
        <f t="shared" si="2"/>
        <v>0.87012040786598333</v>
      </c>
    </row>
    <row r="83" spans="1:5" ht="28.5" x14ac:dyDescent="0.25">
      <c r="A83" s="57" t="s">
        <v>227</v>
      </c>
      <c r="B83" s="118">
        <f>B84</f>
        <v>-38070124.399999999</v>
      </c>
      <c r="C83" s="118">
        <f>C84</f>
        <v>-38070124.399999999</v>
      </c>
      <c r="D83" s="118">
        <f>D84</f>
        <v>-37979370.780000001</v>
      </c>
      <c r="E83" s="119">
        <f t="shared" si="2"/>
        <v>0.99761614595617143</v>
      </c>
    </row>
    <row r="84" spans="1:5" x14ac:dyDescent="0.25">
      <c r="A84" s="120" t="s">
        <v>245</v>
      </c>
      <c r="B84" s="121">
        <v>-38070124.399999999</v>
      </c>
      <c r="C84" s="121">
        <v>-38070124.399999999</v>
      </c>
      <c r="D84" s="121">
        <v>-37979370.780000001</v>
      </c>
      <c r="E84" s="122">
        <f t="shared" si="2"/>
        <v>0.99761614595617143</v>
      </c>
    </row>
    <row r="85" spans="1:5" ht="14.25" x14ac:dyDescent="0.25">
      <c r="A85" s="57" t="s">
        <v>249</v>
      </c>
      <c r="B85" s="127">
        <f>B87+B92+B95+B101</f>
        <v>-44187211.100000001</v>
      </c>
      <c r="C85" s="127">
        <f>C87+C92+C95+C101</f>
        <v>-42722286.199999996</v>
      </c>
      <c r="D85" s="127">
        <f>D87+D92+D95+D101+D104</f>
        <v>-48429396.755199999</v>
      </c>
      <c r="E85" s="128">
        <f t="shared" si="2"/>
        <v>1.1335862628812221</v>
      </c>
    </row>
    <row r="86" spans="1:5" x14ac:dyDescent="0.25">
      <c r="A86" s="123" t="s">
        <v>243</v>
      </c>
      <c r="B86" s="124"/>
      <c r="C86" s="124"/>
      <c r="D86" s="124"/>
      <c r="E86" s="126"/>
    </row>
    <row r="87" spans="1:5" ht="22.5" customHeight="1" x14ac:dyDescent="0.25">
      <c r="A87" s="57" t="s">
        <v>251</v>
      </c>
      <c r="B87" s="118">
        <f>B89</f>
        <v>-43690136.100000001</v>
      </c>
      <c r="C87" s="118">
        <f>C89</f>
        <v>-42772683</v>
      </c>
      <c r="D87" s="118">
        <f>D89</f>
        <v>-42772683</v>
      </c>
      <c r="E87" s="119">
        <f t="shared" si="2"/>
        <v>1</v>
      </c>
    </row>
    <row r="88" spans="1:5" x14ac:dyDescent="0.25">
      <c r="A88" s="120" t="s">
        <v>167</v>
      </c>
      <c r="B88" s="121"/>
      <c r="C88" s="121"/>
      <c r="D88" s="121"/>
      <c r="E88" s="122"/>
    </row>
    <row r="89" spans="1:5" x14ac:dyDescent="0.25">
      <c r="A89" s="120" t="s">
        <v>245</v>
      </c>
      <c r="B89" s="124">
        <f>B91</f>
        <v>-43690136.100000001</v>
      </c>
      <c r="C89" s="124">
        <f>C91</f>
        <v>-42772683</v>
      </c>
      <c r="D89" s="124">
        <f>D91</f>
        <v>-42772683</v>
      </c>
      <c r="E89" s="126">
        <f t="shared" ref="E89:E101" si="3">D89/C89</f>
        <v>1</v>
      </c>
    </row>
    <row r="90" spans="1:5" x14ac:dyDescent="0.25">
      <c r="A90" s="123" t="s">
        <v>167</v>
      </c>
      <c r="B90" s="121"/>
      <c r="C90" s="121"/>
      <c r="D90" s="121"/>
      <c r="E90" s="122"/>
    </row>
    <row r="91" spans="1:5" x14ac:dyDescent="0.25">
      <c r="A91" s="120" t="s">
        <v>2</v>
      </c>
      <c r="B91" s="124">
        <v>-43690136.100000001</v>
      </c>
      <c r="C91" s="124">
        <v>-42772683</v>
      </c>
      <c r="D91" s="124">
        <v>-42772683</v>
      </c>
      <c r="E91" s="126">
        <f t="shared" si="3"/>
        <v>1</v>
      </c>
    </row>
    <row r="92" spans="1:5" ht="28.5" x14ac:dyDescent="0.25">
      <c r="A92" s="57" t="s">
        <v>3</v>
      </c>
      <c r="B92" s="118">
        <f>B94</f>
        <v>388935.2</v>
      </c>
      <c r="C92" s="118">
        <f>C94</f>
        <v>388935.2</v>
      </c>
      <c r="D92" s="118">
        <f>D94</f>
        <v>388935.17479999998</v>
      </c>
      <c r="E92" s="119">
        <f t="shared" si="3"/>
        <v>0.9999999352077158</v>
      </c>
    </row>
    <row r="93" spans="1:5" x14ac:dyDescent="0.25">
      <c r="A93" s="123" t="s">
        <v>167</v>
      </c>
      <c r="B93" s="121"/>
      <c r="C93" s="121"/>
      <c r="D93" s="121"/>
      <c r="E93" s="122"/>
    </row>
    <row r="94" spans="1:5" x14ac:dyDescent="0.25">
      <c r="A94" s="120" t="s">
        <v>4</v>
      </c>
      <c r="B94" s="133">
        <v>388935.2</v>
      </c>
      <c r="C94" s="125">
        <v>388935.2</v>
      </c>
      <c r="D94" s="133">
        <v>388935.17479999998</v>
      </c>
      <c r="E94" s="134">
        <f t="shared" si="3"/>
        <v>0.9999999352077158</v>
      </c>
    </row>
    <row r="95" spans="1:5" ht="33" customHeight="1" x14ac:dyDescent="0.25">
      <c r="A95" s="57" t="s">
        <v>5</v>
      </c>
      <c r="B95" s="118">
        <f>B96+B99</f>
        <v>-886010.2</v>
      </c>
      <c r="C95" s="118">
        <f>C96+C99</f>
        <v>-993659</v>
      </c>
      <c r="D95" s="118">
        <f>D96+D99</f>
        <v>-989136.62</v>
      </c>
      <c r="E95" s="119">
        <f t="shared" si="3"/>
        <v>0.99544876059090692</v>
      </c>
    </row>
    <row r="96" spans="1:5" x14ac:dyDescent="0.25">
      <c r="A96" s="123" t="s">
        <v>245</v>
      </c>
      <c r="B96" s="121">
        <f>B98</f>
        <v>-886010.2</v>
      </c>
      <c r="C96" s="121">
        <f>C98</f>
        <v>-886010.2</v>
      </c>
      <c r="D96" s="121">
        <f>D98</f>
        <v>-881487.82</v>
      </c>
      <c r="E96" s="122">
        <f t="shared" si="3"/>
        <v>0.99489579239606951</v>
      </c>
    </row>
    <row r="97" spans="1:5" x14ac:dyDescent="0.25">
      <c r="A97" s="123" t="s">
        <v>167</v>
      </c>
      <c r="B97" s="124"/>
      <c r="C97" s="124"/>
      <c r="D97" s="124"/>
      <c r="E97" s="126"/>
    </row>
    <row r="98" spans="1:5" ht="49.5" customHeight="1" x14ac:dyDescent="0.25">
      <c r="A98" s="120" t="s">
        <v>258</v>
      </c>
      <c r="B98" s="124">
        <v>-886010.2</v>
      </c>
      <c r="C98" s="124">
        <v>-886010.2</v>
      </c>
      <c r="D98" s="124">
        <v>-881487.82</v>
      </c>
      <c r="E98" s="126">
        <f t="shared" si="3"/>
        <v>0.99489579239606951</v>
      </c>
    </row>
    <row r="99" spans="1:5" ht="27" x14ac:dyDescent="0.25">
      <c r="A99" s="123" t="s">
        <v>293</v>
      </c>
      <c r="B99" s="124">
        <v>0</v>
      </c>
      <c r="C99" s="124">
        <f>C100</f>
        <v>-107648.8</v>
      </c>
      <c r="D99" s="124">
        <f>D100</f>
        <v>-107648.8</v>
      </c>
      <c r="E99" s="126">
        <f t="shared" si="3"/>
        <v>1</v>
      </c>
    </row>
    <row r="100" spans="1:5" ht="27" x14ac:dyDescent="0.25">
      <c r="A100" s="120" t="s">
        <v>294</v>
      </c>
      <c r="B100" s="124">
        <v>0</v>
      </c>
      <c r="C100" s="124">
        <v>-107648.8</v>
      </c>
      <c r="D100" s="124">
        <v>-107648.8</v>
      </c>
      <c r="E100" s="126">
        <f t="shared" si="3"/>
        <v>1</v>
      </c>
    </row>
    <row r="101" spans="1:5" ht="14.25" x14ac:dyDescent="0.25">
      <c r="A101" s="57" t="s">
        <v>6</v>
      </c>
      <c r="B101" s="118">
        <f>SUM(B102:B103)</f>
        <v>0</v>
      </c>
      <c r="C101" s="118">
        <f>C102+C103</f>
        <v>655120.6</v>
      </c>
      <c r="D101" s="118">
        <f>D102+D103</f>
        <v>-5056512.3100000005</v>
      </c>
      <c r="E101" s="119">
        <f t="shared" si="3"/>
        <v>-7.718444985549227</v>
      </c>
    </row>
    <row r="102" spans="1:5" ht="32.25" customHeight="1" x14ac:dyDescent="0.25">
      <c r="A102" s="120" t="s">
        <v>277</v>
      </c>
      <c r="B102" s="124">
        <v>0</v>
      </c>
      <c r="C102" s="124">
        <v>655120.6</v>
      </c>
      <c r="D102" s="124">
        <f>-4638065.77-728925.98+16902.47+101098.12+134572.89+29302.28+257565.97-308.98</f>
        <v>-4827859.0000000009</v>
      </c>
      <c r="E102" s="126">
        <f>D102/C102</f>
        <v>-7.3694202258332302</v>
      </c>
    </row>
    <row r="103" spans="1:5" ht="17.25" customHeight="1" x14ac:dyDescent="0.25">
      <c r="A103" s="120" t="s">
        <v>259</v>
      </c>
      <c r="B103" s="124">
        <v>0</v>
      </c>
      <c r="C103" s="124">
        <v>0</v>
      </c>
      <c r="D103" s="124">
        <v>-228653.31</v>
      </c>
      <c r="E103" s="126"/>
    </row>
    <row r="104" spans="1:5" s="46" customFormat="1" ht="14.25" x14ac:dyDescent="0.25">
      <c r="A104" s="57" t="s">
        <v>7</v>
      </c>
      <c r="B104" s="127">
        <v>0</v>
      </c>
      <c r="C104" s="127">
        <v>0</v>
      </c>
      <c r="D104" s="127">
        <v>0</v>
      </c>
      <c r="E104" s="127">
        <v>0</v>
      </c>
    </row>
    <row r="105" spans="1:5" s="46" customFormat="1" ht="9.75" customHeight="1" x14ac:dyDescent="0.25">
      <c r="A105" s="47"/>
      <c r="B105" s="48"/>
      <c r="D105" s="49"/>
      <c r="E105" s="50"/>
    </row>
    <row r="106" spans="1:5" s="51" customFormat="1" ht="36" customHeight="1" x14ac:dyDescent="0.25">
      <c r="A106" s="142" t="s">
        <v>267</v>
      </c>
      <c r="B106" s="142"/>
      <c r="C106" s="142"/>
      <c r="D106" s="142"/>
      <c r="E106" s="142"/>
    </row>
    <row r="107" spans="1:5" s="51" customFormat="1" ht="21.75" customHeight="1" x14ac:dyDescent="0.25">
      <c r="A107" s="138" t="s">
        <v>312</v>
      </c>
      <c r="B107" s="138"/>
      <c r="C107" s="138"/>
      <c r="D107" s="138"/>
      <c r="E107" s="138"/>
    </row>
    <row r="108" spans="1:5" s="51" customFormat="1" x14ac:dyDescent="0.25">
      <c r="A108" s="52"/>
      <c r="B108" s="52"/>
      <c r="C108" s="52"/>
      <c r="D108" s="53"/>
      <c r="E108" s="54"/>
    </row>
    <row r="109" spans="1:5" s="51" customFormat="1" x14ac:dyDescent="0.25">
      <c r="A109" s="52"/>
      <c r="B109" s="52"/>
      <c r="C109" s="52"/>
      <c r="D109" s="53"/>
      <c r="E109" s="54"/>
    </row>
    <row r="110" spans="1:5" s="51" customFormat="1" x14ac:dyDescent="0.25">
      <c r="A110" s="52"/>
      <c r="B110" s="52"/>
      <c r="C110" s="52"/>
      <c r="D110" s="53"/>
      <c r="E110" s="54"/>
    </row>
    <row r="111" spans="1:5" s="51" customFormat="1" x14ac:dyDescent="0.25">
      <c r="A111" s="52"/>
      <c r="B111" s="52"/>
      <c r="C111" s="52"/>
      <c r="D111" s="53"/>
      <c r="E111" s="54"/>
    </row>
    <row r="112" spans="1:5" s="51" customFormat="1" x14ac:dyDescent="0.25">
      <c r="A112" s="52"/>
      <c r="B112" s="52"/>
      <c r="C112" s="52"/>
      <c r="D112" s="53"/>
      <c r="E112" s="54"/>
    </row>
    <row r="113" spans="1:4" x14ac:dyDescent="0.25">
      <c r="A113" s="55"/>
      <c r="B113" s="55"/>
      <c r="C113" s="55"/>
      <c r="D113" s="53"/>
    </row>
    <row r="114" spans="1:4" x14ac:dyDescent="0.25">
      <c r="A114" s="55"/>
      <c r="B114" s="55"/>
      <c r="C114" s="55"/>
      <c r="D114" s="53"/>
    </row>
    <row r="115" spans="1:4" x14ac:dyDescent="0.25">
      <c r="A115" s="55"/>
      <c r="B115" s="55"/>
      <c r="C115" s="55"/>
      <c r="D115" s="53"/>
    </row>
    <row r="116" spans="1:4" x14ac:dyDescent="0.25">
      <c r="A116" s="55"/>
      <c r="B116" s="55"/>
      <c r="C116" s="55"/>
    </row>
    <row r="117" spans="1:4" x14ac:dyDescent="0.25">
      <c r="A117" s="55"/>
      <c r="B117" s="55"/>
      <c r="C117" s="55"/>
    </row>
    <row r="118" spans="1:4" x14ac:dyDescent="0.25">
      <c r="A118" s="55"/>
      <c r="B118" s="55"/>
      <c r="C118" s="55"/>
    </row>
    <row r="119" spans="1:4" x14ac:dyDescent="0.25">
      <c r="A119" s="55"/>
      <c r="B119" s="55"/>
      <c r="C119" s="55"/>
    </row>
    <row r="120" spans="1:4" x14ac:dyDescent="0.25">
      <c r="A120" s="55"/>
      <c r="B120" s="55"/>
      <c r="C120" s="55"/>
    </row>
    <row r="121" spans="1:4" x14ac:dyDescent="0.25">
      <c r="A121" s="55"/>
      <c r="B121" s="55"/>
      <c r="C121" s="55"/>
    </row>
    <row r="122" spans="1:4" x14ac:dyDescent="0.25">
      <c r="A122" s="55"/>
      <c r="B122" s="55"/>
      <c r="C122" s="55"/>
    </row>
    <row r="123" spans="1:4" x14ac:dyDescent="0.25">
      <c r="A123" s="55"/>
      <c r="B123" s="55"/>
      <c r="C123" s="55"/>
    </row>
    <row r="124" spans="1:4" x14ac:dyDescent="0.25">
      <c r="A124" s="55"/>
      <c r="B124" s="55"/>
      <c r="C124" s="55"/>
    </row>
    <row r="125" spans="1:4" x14ac:dyDescent="0.25">
      <c r="A125" s="55"/>
      <c r="B125" s="55"/>
      <c r="C125" s="55"/>
    </row>
    <row r="126" spans="1:4" x14ac:dyDescent="0.25">
      <c r="A126" s="55"/>
      <c r="B126" s="55"/>
      <c r="C126" s="55"/>
    </row>
    <row r="127" spans="1:4" x14ac:dyDescent="0.25">
      <c r="A127" s="55"/>
      <c r="B127" s="55"/>
      <c r="C127" s="55"/>
    </row>
    <row r="128" spans="1:4" x14ac:dyDescent="0.25">
      <c r="A128" s="55"/>
      <c r="B128" s="55"/>
      <c r="C128" s="55"/>
    </row>
    <row r="129" spans="1:3" x14ac:dyDescent="0.25">
      <c r="A129" s="55"/>
      <c r="B129" s="55"/>
      <c r="C129" s="55"/>
    </row>
    <row r="130" spans="1:3" x14ac:dyDescent="0.25">
      <c r="A130" s="55"/>
      <c r="B130" s="55"/>
      <c r="C130" s="55"/>
    </row>
    <row r="131" spans="1:3" x14ac:dyDescent="0.25">
      <c r="A131" s="55"/>
      <c r="B131" s="55"/>
      <c r="C131" s="55"/>
    </row>
    <row r="132" spans="1:3" x14ac:dyDescent="0.25">
      <c r="A132" s="55"/>
      <c r="B132" s="55"/>
      <c r="C132" s="55"/>
    </row>
    <row r="133" spans="1:3" x14ac:dyDescent="0.25">
      <c r="A133" s="55"/>
      <c r="B133" s="55"/>
      <c r="C133" s="55"/>
    </row>
    <row r="134" spans="1:3" x14ac:dyDescent="0.25">
      <c r="A134" s="55"/>
      <c r="B134" s="55"/>
      <c r="C134" s="55"/>
    </row>
    <row r="135" spans="1:3" x14ac:dyDescent="0.25">
      <c r="A135" s="55"/>
      <c r="B135" s="55"/>
      <c r="C135" s="55"/>
    </row>
    <row r="136" spans="1:3" x14ac:dyDescent="0.25">
      <c r="A136" s="55"/>
      <c r="B136" s="55"/>
      <c r="C136" s="55"/>
    </row>
    <row r="137" spans="1:3" x14ac:dyDescent="0.25">
      <c r="A137" s="55"/>
      <c r="B137" s="55"/>
      <c r="C137" s="55"/>
    </row>
    <row r="138" spans="1:3" x14ac:dyDescent="0.25">
      <c r="A138" s="55"/>
      <c r="B138" s="55"/>
      <c r="C138" s="55"/>
    </row>
    <row r="139" spans="1:3" x14ac:dyDescent="0.25">
      <c r="A139" s="55"/>
      <c r="B139" s="55"/>
      <c r="C139" s="55"/>
    </row>
    <row r="140" spans="1:3" x14ac:dyDescent="0.25">
      <c r="A140" s="55"/>
      <c r="B140" s="55"/>
      <c r="C140" s="55"/>
    </row>
    <row r="141" spans="1:3" x14ac:dyDescent="0.25">
      <c r="A141" s="55"/>
      <c r="B141" s="55"/>
      <c r="C141" s="55"/>
    </row>
    <row r="142" spans="1:3" x14ac:dyDescent="0.25">
      <c r="A142" s="55"/>
      <c r="B142" s="55"/>
      <c r="C142" s="55"/>
    </row>
    <row r="143" spans="1:3" x14ac:dyDescent="0.25">
      <c r="A143" s="55"/>
      <c r="B143" s="55"/>
      <c r="C143" s="55"/>
    </row>
    <row r="144" spans="1:3" x14ac:dyDescent="0.25">
      <c r="A144" s="55"/>
      <c r="B144" s="55"/>
      <c r="C144" s="55"/>
    </row>
    <row r="145" spans="1:3" x14ac:dyDescent="0.25">
      <c r="A145" s="55"/>
      <c r="B145" s="55"/>
      <c r="C145" s="55"/>
    </row>
    <row r="146" spans="1:3" x14ac:dyDescent="0.25">
      <c r="A146" s="55"/>
      <c r="B146" s="55"/>
      <c r="C146" s="55"/>
    </row>
    <row r="147" spans="1:3" x14ac:dyDescent="0.25">
      <c r="A147" s="55"/>
      <c r="B147" s="55"/>
      <c r="C147" s="55"/>
    </row>
    <row r="148" spans="1:3" x14ac:dyDescent="0.25">
      <c r="A148" s="55"/>
      <c r="B148" s="55"/>
      <c r="C148" s="55"/>
    </row>
    <row r="149" spans="1:3" x14ac:dyDescent="0.25">
      <c r="A149" s="55"/>
      <c r="B149" s="55"/>
      <c r="C149" s="55"/>
    </row>
    <row r="150" spans="1:3" x14ac:dyDescent="0.25">
      <c r="A150" s="55"/>
      <c r="B150" s="55"/>
      <c r="C150" s="55"/>
    </row>
    <row r="151" spans="1:3" x14ac:dyDescent="0.25">
      <c r="A151" s="55"/>
      <c r="B151" s="55"/>
      <c r="C151" s="55"/>
    </row>
    <row r="152" spans="1:3" x14ac:dyDescent="0.25">
      <c r="A152" s="55"/>
      <c r="B152" s="55"/>
      <c r="C152" s="55"/>
    </row>
    <row r="153" spans="1:3" x14ac:dyDescent="0.25">
      <c r="A153" s="55"/>
      <c r="B153" s="55"/>
      <c r="C153" s="55"/>
    </row>
    <row r="154" spans="1:3" x14ac:dyDescent="0.25">
      <c r="A154" s="55"/>
      <c r="B154" s="55"/>
      <c r="C154" s="55"/>
    </row>
    <row r="155" spans="1:3" x14ac:dyDescent="0.25">
      <c r="A155" s="55"/>
      <c r="B155" s="55"/>
      <c r="C155" s="55"/>
    </row>
    <row r="156" spans="1:3" x14ac:dyDescent="0.25">
      <c r="A156" s="55"/>
      <c r="B156" s="55"/>
      <c r="C156" s="55"/>
    </row>
    <row r="157" spans="1:3" x14ac:dyDescent="0.25">
      <c r="A157" s="55"/>
      <c r="B157" s="55"/>
      <c r="C157" s="55"/>
    </row>
    <row r="158" spans="1:3" x14ac:dyDescent="0.25">
      <c r="A158" s="55"/>
      <c r="B158" s="55"/>
      <c r="C158" s="55"/>
    </row>
    <row r="159" spans="1:3" x14ac:dyDescent="0.25">
      <c r="A159" s="55"/>
      <c r="B159" s="55"/>
      <c r="C159" s="55"/>
    </row>
    <row r="160" spans="1:3" x14ac:dyDescent="0.25">
      <c r="A160" s="55"/>
      <c r="B160" s="55"/>
      <c r="C160" s="55"/>
    </row>
    <row r="161" spans="1:3" x14ac:dyDescent="0.25">
      <c r="A161" s="55"/>
      <c r="B161" s="55"/>
      <c r="C161" s="55"/>
    </row>
    <row r="162" spans="1:3" x14ac:dyDescent="0.25">
      <c r="A162" s="55"/>
      <c r="B162" s="55"/>
      <c r="C162" s="55"/>
    </row>
    <row r="163" spans="1:3" x14ac:dyDescent="0.25">
      <c r="A163" s="55"/>
      <c r="B163" s="55"/>
      <c r="C163" s="55"/>
    </row>
    <row r="164" spans="1:3" x14ac:dyDescent="0.25">
      <c r="A164" s="55"/>
      <c r="B164" s="55"/>
      <c r="C164" s="55"/>
    </row>
    <row r="165" spans="1:3" x14ac:dyDescent="0.25">
      <c r="A165" s="55"/>
      <c r="B165" s="55"/>
      <c r="C165" s="55"/>
    </row>
    <row r="166" spans="1:3" x14ac:dyDescent="0.25">
      <c r="A166" s="55"/>
      <c r="B166" s="55"/>
      <c r="C166" s="55"/>
    </row>
    <row r="167" spans="1:3" x14ac:dyDescent="0.25">
      <c r="A167" s="55"/>
      <c r="B167" s="55"/>
      <c r="C167" s="55"/>
    </row>
    <row r="168" spans="1:3" x14ac:dyDescent="0.25">
      <c r="A168" s="55"/>
      <c r="B168" s="55"/>
      <c r="C168" s="55"/>
    </row>
    <row r="169" spans="1:3" x14ac:dyDescent="0.25">
      <c r="A169" s="55"/>
      <c r="B169" s="55"/>
      <c r="C169" s="55"/>
    </row>
    <row r="170" spans="1:3" x14ac:dyDescent="0.25">
      <c r="A170" s="55"/>
      <c r="B170" s="55"/>
      <c r="C170" s="55"/>
    </row>
    <row r="171" spans="1:3" x14ac:dyDescent="0.25">
      <c r="A171" s="55"/>
      <c r="B171" s="55"/>
      <c r="C171" s="55"/>
    </row>
    <row r="172" spans="1:3" x14ac:dyDescent="0.25">
      <c r="A172" s="55"/>
      <c r="B172" s="55"/>
      <c r="C172" s="55"/>
    </row>
    <row r="173" spans="1:3" x14ac:dyDescent="0.25">
      <c r="A173" s="55"/>
      <c r="B173" s="55"/>
      <c r="C173" s="55"/>
    </row>
    <row r="174" spans="1:3" x14ac:dyDescent="0.25">
      <c r="A174" s="55"/>
      <c r="B174" s="55"/>
      <c r="C174" s="55"/>
    </row>
    <row r="175" spans="1:3" x14ac:dyDescent="0.25">
      <c r="A175" s="55"/>
      <c r="B175" s="55"/>
      <c r="C175" s="55"/>
    </row>
    <row r="176" spans="1:3" x14ac:dyDescent="0.25">
      <c r="A176" s="55"/>
      <c r="B176" s="55"/>
      <c r="C176" s="55"/>
    </row>
    <row r="177" spans="1:3" x14ac:dyDescent="0.25">
      <c r="A177" s="55"/>
      <c r="B177" s="55"/>
      <c r="C177" s="55"/>
    </row>
    <row r="178" spans="1:3" x14ac:dyDescent="0.25">
      <c r="A178" s="55"/>
      <c r="B178" s="55"/>
      <c r="C178" s="55"/>
    </row>
    <row r="179" spans="1:3" x14ac:dyDescent="0.25">
      <c r="A179" s="55"/>
      <c r="B179" s="55"/>
      <c r="C179" s="55"/>
    </row>
    <row r="180" spans="1:3" x14ac:dyDescent="0.25">
      <c r="A180" s="55"/>
      <c r="B180" s="55"/>
      <c r="C180" s="55"/>
    </row>
    <row r="181" spans="1:3" x14ac:dyDescent="0.25">
      <c r="A181" s="55"/>
      <c r="B181" s="55"/>
      <c r="C181" s="55"/>
    </row>
    <row r="182" spans="1:3" x14ac:dyDescent="0.25">
      <c r="A182" s="55"/>
      <c r="B182" s="55"/>
      <c r="C182" s="55"/>
    </row>
    <row r="183" spans="1:3" x14ac:dyDescent="0.25">
      <c r="A183" s="55"/>
      <c r="B183" s="55"/>
      <c r="C183" s="55"/>
    </row>
    <row r="184" spans="1:3" x14ac:dyDescent="0.25">
      <c r="A184" s="55"/>
      <c r="B184" s="55"/>
      <c r="C184" s="55"/>
    </row>
    <row r="185" spans="1:3" x14ac:dyDescent="0.25">
      <c r="A185" s="55"/>
      <c r="B185" s="55"/>
      <c r="C185" s="55"/>
    </row>
    <row r="186" spans="1:3" x14ac:dyDescent="0.25">
      <c r="A186" s="55"/>
      <c r="B186" s="55"/>
      <c r="C186" s="55"/>
    </row>
    <row r="187" spans="1:3" x14ac:dyDescent="0.25">
      <c r="A187" s="55"/>
      <c r="B187" s="55"/>
      <c r="C187" s="55"/>
    </row>
    <row r="188" spans="1:3" x14ac:dyDescent="0.25">
      <c r="A188" s="55"/>
      <c r="B188" s="55"/>
      <c r="C188" s="55"/>
    </row>
    <row r="189" spans="1:3" x14ac:dyDescent="0.25">
      <c r="A189" s="55"/>
      <c r="B189" s="55"/>
      <c r="C189" s="55"/>
    </row>
    <row r="190" spans="1:3" x14ac:dyDescent="0.25">
      <c r="A190" s="55"/>
      <c r="B190" s="55"/>
      <c r="C190" s="55"/>
    </row>
    <row r="191" spans="1:3" x14ac:dyDescent="0.25">
      <c r="A191" s="55"/>
      <c r="B191" s="55"/>
      <c r="C191" s="55"/>
    </row>
    <row r="192" spans="1:3" x14ac:dyDescent="0.25">
      <c r="A192" s="55"/>
      <c r="B192" s="55"/>
      <c r="C192" s="55"/>
    </row>
    <row r="193" spans="1:3" x14ac:dyDescent="0.25">
      <c r="A193" s="55"/>
      <c r="B193" s="55"/>
      <c r="C193" s="55"/>
    </row>
    <row r="194" spans="1:3" x14ac:dyDescent="0.25">
      <c r="A194" s="55"/>
      <c r="B194" s="55"/>
      <c r="C194" s="55"/>
    </row>
    <row r="195" spans="1:3" x14ac:dyDescent="0.25">
      <c r="A195" s="55"/>
      <c r="B195" s="55"/>
      <c r="C195" s="55"/>
    </row>
    <row r="196" spans="1:3" x14ac:dyDescent="0.25">
      <c r="A196" s="55"/>
      <c r="B196" s="55"/>
      <c r="C196" s="55"/>
    </row>
    <row r="197" spans="1:3" x14ac:dyDescent="0.25">
      <c r="A197" s="55"/>
      <c r="B197" s="55"/>
      <c r="C197" s="55"/>
    </row>
    <row r="198" spans="1:3" x14ac:dyDescent="0.25">
      <c r="A198" s="55"/>
      <c r="B198" s="55"/>
      <c r="C198" s="55"/>
    </row>
    <row r="199" spans="1:3" x14ac:dyDescent="0.25">
      <c r="A199" s="55"/>
      <c r="B199" s="55"/>
      <c r="C199" s="55"/>
    </row>
    <row r="200" spans="1:3" x14ac:dyDescent="0.25">
      <c r="A200" s="55"/>
      <c r="B200" s="55"/>
      <c r="C200" s="55"/>
    </row>
    <row r="201" spans="1:3" x14ac:dyDescent="0.25">
      <c r="A201" s="55"/>
      <c r="B201" s="55"/>
      <c r="C201" s="55"/>
    </row>
    <row r="202" spans="1:3" x14ac:dyDescent="0.25">
      <c r="A202" s="55"/>
      <c r="B202" s="55"/>
      <c r="C202" s="55"/>
    </row>
    <row r="203" spans="1:3" x14ac:dyDescent="0.25">
      <c r="A203" s="55"/>
      <c r="B203" s="55"/>
      <c r="C203" s="55"/>
    </row>
    <row r="204" spans="1:3" x14ac:dyDescent="0.25">
      <c r="A204" s="55"/>
      <c r="B204" s="55"/>
      <c r="C204" s="55"/>
    </row>
    <row r="205" spans="1:3" x14ac:dyDescent="0.25">
      <c r="A205" s="55"/>
      <c r="B205" s="55"/>
      <c r="C205" s="55"/>
    </row>
    <row r="206" spans="1:3" x14ac:dyDescent="0.25">
      <c r="A206" s="55"/>
      <c r="B206" s="55"/>
      <c r="C206" s="55"/>
    </row>
    <row r="207" spans="1:3" x14ac:dyDescent="0.25">
      <c r="A207" s="55"/>
      <c r="B207" s="55"/>
      <c r="C207" s="55"/>
    </row>
    <row r="208" spans="1:3" x14ac:dyDescent="0.25">
      <c r="A208" s="55"/>
      <c r="B208" s="55"/>
      <c r="C208" s="55"/>
    </row>
    <row r="209" spans="1:3" x14ac:dyDescent="0.25">
      <c r="A209" s="55"/>
      <c r="B209" s="55"/>
      <c r="C209" s="55"/>
    </row>
    <row r="210" spans="1:3" x14ac:dyDescent="0.25">
      <c r="A210" s="55"/>
      <c r="B210" s="55"/>
      <c r="C210" s="55"/>
    </row>
    <row r="211" spans="1:3" x14ac:dyDescent="0.25">
      <c r="A211" s="55"/>
      <c r="B211" s="55"/>
      <c r="C211" s="55"/>
    </row>
    <row r="212" spans="1:3" x14ac:dyDescent="0.25">
      <c r="A212" s="55"/>
      <c r="B212" s="55"/>
      <c r="C212" s="55"/>
    </row>
    <row r="213" spans="1:3" x14ac:dyDescent="0.25">
      <c r="A213" s="55"/>
      <c r="B213" s="55"/>
      <c r="C213" s="55"/>
    </row>
    <row r="214" spans="1:3" x14ac:dyDescent="0.25">
      <c r="A214" s="55"/>
      <c r="B214" s="55"/>
      <c r="C214" s="55"/>
    </row>
    <row r="215" spans="1:3" x14ac:dyDescent="0.25">
      <c r="A215" s="55"/>
      <c r="B215" s="55"/>
      <c r="C215" s="55"/>
    </row>
    <row r="216" spans="1:3" x14ac:dyDescent="0.25">
      <c r="A216" s="55"/>
      <c r="B216" s="55"/>
      <c r="C216" s="55"/>
    </row>
    <row r="217" spans="1:3" x14ac:dyDescent="0.25">
      <c r="A217" s="55"/>
      <c r="B217" s="55"/>
      <c r="C217" s="55"/>
    </row>
    <row r="218" spans="1:3" x14ac:dyDescent="0.25">
      <c r="A218" s="55"/>
      <c r="B218" s="55"/>
      <c r="C218" s="55"/>
    </row>
    <row r="219" spans="1:3" x14ac:dyDescent="0.25">
      <c r="A219" s="55"/>
      <c r="B219" s="55"/>
      <c r="C219" s="55"/>
    </row>
    <row r="220" spans="1:3" x14ac:dyDescent="0.25">
      <c r="A220" s="55"/>
      <c r="B220" s="55"/>
      <c r="C220" s="55"/>
    </row>
    <row r="221" spans="1:3" x14ac:dyDescent="0.25">
      <c r="A221" s="55"/>
      <c r="B221" s="55"/>
      <c r="C221" s="55"/>
    </row>
    <row r="222" spans="1:3" x14ac:dyDescent="0.25">
      <c r="A222" s="55"/>
      <c r="B222" s="55"/>
      <c r="C222" s="55"/>
    </row>
    <row r="223" spans="1:3" x14ac:dyDescent="0.25">
      <c r="A223" s="55"/>
      <c r="B223" s="55"/>
      <c r="C223" s="55"/>
    </row>
    <row r="224" spans="1:3" x14ac:dyDescent="0.25">
      <c r="A224" s="55"/>
      <c r="B224" s="55"/>
      <c r="C224" s="55"/>
    </row>
    <row r="225" spans="1:3" x14ac:dyDescent="0.25">
      <c r="A225" s="55"/>
      <c r="B225" s="55"/>
      <c r="C225" s="55"/>
    </row>
    <row r="226" spans="1:3" x14ac:dyDescent="0.25">
      <c r="A226" s="55"/>
      <c r="B226" s="55"/>
      <c r="C226" s="55"/>
    </row>
    <row r="227" spans="1:3" x14ac:dyDescent="0.25">
      <c r="A227" s="55"/>
      <c r="B227" s="55"/>
      <c r="C227" s="55"/>
    </row>
    <row r="228" spans="1:3" x14ac:dyDescent="0.25">
      <c r="A228" s="55"/>
      <c r="B228" s="55"/>
      <c r="C228" s="55"/>
    </row>
    <row r="229" spans="1:3" x14ac:dyDescent="0.25">
      <c r="A229" s="55"/>
      <c r="B229" s="55"/>
      <c r="C229" s="55"/>
    </row>
    <row r="230" spans="1:3" x14ac:dyDescent="0.25">
      <c r="A230" s="55"/>
      <c r="B230" s="55"/>
      <c r="C230" s="55"/>
    </row>
    <row r="231" spans="1:3" x14ac:dyDescent="0.25">
      <c r="A231" s="55"/>
      <c r="B231" s="55"/>
      <c r="C231" s="55"/>
    </row>
    <row r="232" spans="1:3" x14ac:dyDescent="0.25">
      <c r="A232" s="55"/>
      <c r="B232" s="55"/>
      <c r="C232" s="55"/>
    </row>
    <row r="233" spans="1:3" x14ac:dyDescent="0.25">
      <c r="A233" s="55"/>
      <c r="B233" s="55"/>
      <c r="C233" s="55"/>
    </row>
    <row r="234" spans="1:3" x14ac:dyDescent="0.25">
      <c r="A234" s="55"/>
      <c r="B234" s="55"/>
      <c r="C234" s="55"/>
    </row>
    <row r="235" spans="1:3" x14ac:dyDescent="0.25">
      <c r="A235" s="55"/>
      <c r="B235" s="55"/>
      <c r="C235" s="55"/>
    </row>
    <row r="236" spans="1:3" x14ac:dyDescent="0.25">
      <c r="A236" s="55"/>
      <c r="B236" s="55"/>
      <c r="C236" s="55"/>
    </row>
    <row r="237" spans="1:3" x14ac:dyDescent="0.25">
      <c r="A237" s="55"/>
      <c r="B237" s="55"/>
      <c r="C237" s="55"/>
    </row>
    <row r="238" spans="1:3" x14ac:dyDescent="0.25">
      <c r="A238" s="55"/>
      <c r="B238" s="55"/>
      <c r="C238" s="55"/>
    </row>
    <row r="239" spans="1:3" x14ac:dyDescent="0.25">
      <c r="A239" s="55"/>
      <c r="B239" s="55"/>
      <c r="C239" s="55"/>
    </row>
    <row r="240" spans="1:3" x14ac:dyDescent="0.25">
      <c r="A240" s="55"/>
      <c r="B240" s="55"/>
      <c r="C240" s="55"/>
    </row>
    <row r="241" spans="1:3" x14ac:dyDescent="0.25">
      <c r="A241" s="55"/>
      <c r="B241" s="55"/>
      <c r="C241" s="55"/>
    </row>
    <row r="242" spans="1:3" x14ac:dyDescent="0.25">
      <c r="A242" s="55"/>
      <c r="B242" s="55"/>
      <c r="C242" s="55"/>
    </row>
    <row r="243" spans="1:3" x14ac:dyDescent="0.25">
      <c r="A243" s="55"/>
      <c r="B243" s="55"/>
      <c r="C243" s="55"/>
    </row>
    <row r="244" spans="1:3" x14ac:dyDescent="0.25">
      <c r="A244" s="55"/>
      <c r="B244" s="55"/>
      <c r="C244" s="55"/>
    </row>
    <row r="245" spans="1:3" x14ac:dyDescent="0.25">
      <c r="A245" s="55"/>
      <c r="B245" s="55"/>
      <c r="C245" s="55"/>
    </row>
    <row r="246" spans="1:3" x14ac:dyDescent="0.25">
      <c r="A246" s="55"/>
      <c r="B246" s="55"/>
      <c r="C246" s="55"/>
    </row>
    <row r="247" spans="1:3" x14ac:dyDescent="0.25">
      <c r="A247" s="55"/>
      <c r="B247" s="55"/>
      <c r="C247" s="55"/>
    </row>
    <row r="248" spans="1:3" x14ac:dyDescent="0.25">
      <c r="A248" s="55"/>
      <c r="B248" s="55"/>
      <c r="C248" s="55"/>
    </row>
    <row r="249" spans="1:3" x14ac:dyDescent="0.25">
      <c r="A249" s="55"/>
      <c r="B249" s="55"/>
      <c r="C249" s="55"/>
    </row>
    <row r="250" spans="1:3" x14ac:dyDescent="0.25">
      <c r="A250" s="55"/>
      <c r="B250" s="55"/>
      <c r="C250" s="55"/>
    </row>
    <row r="251" spans="1:3" x14ac:dyDescent="0.25">
      <c r="A251" s="55"/>
      <c r="B251" s="55"/>
      <c r="C251" s="55"/>
    </row>
    <row r="252" spans="1:3" x14ac:dyDescent="0.25">
      <c r="A252" s="55"/>
      <c r="B252" s="55"/>
      <c r="C252" s="55"/>
    </row>
    <row r="253" spans="1:3" x14ac:dyDescent="0.25">
      <c r="A253" s="55"/>
      <c r="B253" s="55"/>
      <c r="C253" s="55"/>
    </row>
    <row r="254" spans="1:3" x14ac:dyDescent="0.25">
      <c r="A254" s="55"/>
      <c r="B254" s="55"/>
      <c r="C254" s="55"/>
    </row>
    <row r="255" spans="1:3" x14ac:dyDescent="0.25">
      <c r="A255" s="55"/>
      <c r="B255" s="55"/>
      <c r="C255" s="55"/>
    </row>
    <row r="256" spans="1:3" x14ac:dyDescent="0.25">
      <c r="A256" s="55"/>
      <c r="B256" s="55"/>
      <c r="C256" s="55"/>
    </row>
    <row r="257" spans="1:3" x14ac:dyDescent="0.25">
      <c r="A257" s="55"/>
      <c r="B257" s="55"/>
      <c r="C257" s="55"/>
    </row>
    <row r="258" spans="1:3" x14ac:dyDescent="0.25">
      <c r="A258" s="55"/>
      <c r="B258" s="55"/>
      <c r="C258" s="55"/>
    </row>
    <row r="259" spans="1:3" x14ac:dyDescent="0.25">
      <c r="A259" s="55"/>
      <c r="B259" s="55"/>
      <c r="C259" s="55"/>
    </row>
    <row r="260" spans="1:3" x14ac:dyDescent="0.25">
      <c r="A260" s="55"/>
      <c r="B260" s="55"/>
      <c r="C260" s="55"/>
    </row>
    <row r="261" spans="1:3" x14ac:dyDescent="0.25">
      <c r="A261" s="55"/>
      <c r="B261" s="55"/>
      <c r="C261" s="55"/>
    </row>
    <row r="262" spans="1:3" x14ac:dyDescent="0.25">
      <c r="A262" s="55"/>
      <c r="B262" s="55"/>
      <c r="C262" s="55"/>
    </row>
    <row r="263" spans="1:3" x14ac:dyDescent="0.25">
      <c r="A263" s="55"/>
      <c r="B263" s="55"/>
      <c r="C263" s="55"/>
    </row>
    <row r="264" spans="1:3" x14ac:dyDescent="0.25">
      <c r="A264" s="55"/>
      <c r="B264" s="55"/>
      <c r="C264" s="55"/>
    </row>
    <row r="265" spans="1:3" x14ac:dyDescent="0.25">
      <c r="A265" s="55"/>
      <c r="B265" s="55"/>
      <c r="C265" s="55"/>
    </row>
    <row r="266" spans="1:3" x14ac:dyDescent="0.25">
      <c r="A266" s="55"/>
      <c r="B266" s="55"/>
      <c r="C266" s="55"/>
    </row>
    <row r="267" spans="1:3" x14ac:dyDescent="0.25">
      <c r="A267" s="55"/>
      <c r="B267" s="55"/>
      <c r="C267" s="55"/>
    </row>
    <row r="268" spans="1:3" x14ac:dyDescent="0.25">
      <c r="A268" s="55"/>
      <c r="B268" s="55"/>
      <c r="C268" s="55"/>
    </row>
    <row r="269" spans="1:3" x14ac:dyDescent="0.25">
      <c r="A269" s="55"/>
      <c r="B269" s="55"/>
      <c r="C269" s="55"/>
    </row>
    <row r="270" spans="1:3" x14ac:dyDescent="0.25">
      <c r="A270" s="55"/>
      <c r="B270" s="55"/>
      <c r="C270" s="55"/>
    </row>
    <row r="271" spans="1:3" x14ac:dyDescent="0.25">
      <c r="A271" s="55"/>
      <c r="B271" s="55"/>
      <c r="C271" s="55"/>
    </row>
    <row r="272" spans="1:3" x14ac:dyDescent="0.25">
      <c r="A272" s="55"/>
      <c r="B272" s="55"/>
      <c r="C272" s="55"/>
    </row>
    <row r="273" spans="1:3" x14ac:dyDescent="0.25">
      <c r="A273" s="55"/>
      <c r="B273" s="55"/>
      <c r="C273" s="55"/>
    </row>
    <row r="274" spans="1:3" x14ac:dyDescent="0.25">
      <c r="A274" s="55"/>
      <c r="B274" s="55"/>
      <c r="C274" s="55"/>
    </row>
    <row r="275" spans="1:3" x14ac:dyDescent="0.25">
      <c r="A275" s="55"/>
      <c r="B275" s="55"/>
      <c r="C275" s="55"/>
    </row>
    <row r="276" spans="1:3" x14ac:dyDescent="0.25">
      <c r="A276" s="55"/>
      <c r="B276" s="55"/>
      <c r="C276" s="55"/>
    </row>
    <row r="277" spans="1:3" x14ac:dyDescent="0.25">
      <c r="A277" s="55"/>
      <c r="B277" s="55"/>
      <c r="C277" s="55"/>
    </row>
    <row r="278" spans="1:3" x14ac:dyDescent="0.25">
      <c r="A278" s="55"/>
      <c r="B278" s="55"/>
      <c r="C278" s="55"/>
    </row>
    <row r="279" spans="1:3" x14ac:dyDescent="0.25">
      <c r="A279" s="55"/>
      <c r="B279" s="55"/>
      <c r="C279" s="55"/>
    </row>
    <row r="280" spans="1:3" x14ac:dyDescent="0.25">
      <c r="A280" s="55"/>
      <c r="B280" s="55"/>
      <c r="C280" s="55"/>
    </row>
    <row r="281" spans="1:3" x14ac:dyDescent="0.25">
      <c r="A281" s="55"/>
      <c r="B281" s="55"/>
      <c r="C281" s="55"/>
    </row>
    <row r="282" spans="1:3" x14ac:dyDescent="0.25">
      <c r="A282" s="55"/>
      <c r="B282" s="55"/>
      <c r="C282" s="55"/>
    </row>
    <row r="283" spans="1:3" x14ac:dyDescent="0.25">
      <c r="A283" s="55"/>
      <c r="B283" s="55"/>
      <c r="C283" s="55"/>
    </row>
    <row r="284" spans="1:3" x14ac:dyDescent="0.25">
      <c r="A284" s="55"/>
      <c r="B284" s="55"/>
      <c r="C284" s="55"/>
    </row>
    <row r="285" spans="1:3" x14ac:dyDescent="0.25">
      <c r="A285" s="55"/>
      <c r="B285" s="55"/>
      <c r="C285" s="55"/>
    </row>
    <row r="286" spans="1:3" x14ac:dyDescent="0.25">
      <c r="A286" s="55"/>
      <c r="B286" s="55"/>
      <c r="C286" s="55"/>
    </row>
    <row r="287" spans="1:3" x14ac:dyDescent="0.25">
      <c r="A287" s="55"/>
      <c r="B287" s="55"/>
      <c r="C287" s="55"/>
    </row>
    <row r="288" spans="1:3" x14ac:dyDescent="0.25">
      <c r="A288" s="55"/>
      <c r="B288" s="55"/>
      <c r="C288" s="55"/>
    </row>
    <row r="289" spans="1:3" x14ac:dyDescent="0.25">
      <c r="A289" s="55"/>
      <c r="B289" s="55"/>
      <c r="C289" s="55"/>
    </row>
    <row r="290" spans="1:3" x14ac:dyDescent="0.25">
      <c r="A290" s="55"/>
      <c r="B290" s="55"/>
      <c r="C290" s="55"/>
    </row>
    <row r="291" spans="1:3" x14ac:dyDescent="0.25">
      <c r="A291" s="55"/>
      <c r="B291" s="55"/>
      <c r="C291" s="55"/>
    </row>
    <row r="292" spans="1:3" x14ac:dyDescent="0.25">
      <c r="A292" s="55"/>
      <c r="B292" s="55"/>
      <c r="C292" s="55"/>
    </row>
    <row r="293" spans="1:3" x14ac:dyDescent="0.25">
      <c r="A293" s="55"/>
      <c r="B293" s="55"/>
      <c r="C293" s="55"/>
    </row>
    <row r="294" spans="1:3" x14ac:dyDescent="0.25">
      <c r="A294" s="55"/>
      <c r="B294" s="55"/>
      <c r="C294" s="55"/>
    </row>
    <row r="295" spans="1:3" x14ac:dyDescent="0.25">
      <c r="A295" s="55"/>
      <c r="B295" s="55"/>
      <c r="C295" s="55"/>
    </row>
    <row r="296" spans="1:3" x14ac:dyDescent="0.25">
      <c r="A296" s="55"/>
      <c r="B296" s="55"/>
      <c r="C296" s="55"/>
    </row>
    <row r="297" spans="1:3" x14ac:dyDescent="0.25">
      <c r="A297" s="55"/>
      <c r="B297" s="55"/>
      <c r="C297" s="55"/>
    </row>
    <row r="298" spans="1:3" x14ac:dyDescent="0.25">
      <c r="A298" s="55"/>
      <c r="B298" s="55"/>
      <c r="C298" s="55"/>
    </row>
    <row r="299" spans="1:3" x14ac:dyDescent="0.25">
      <c r="A299" s="55"/>
      <c r="B299" s="55"/>
      <c r="C299" s="55"/>
    </row>
    <row r="300" spans="1:3" x14ac:dyDescent="0.25">
      <c r="A300" s="55"/>
      <c r="B300" s="55"/>
      <c r="C300" s="55"/>
    </row>
    <row r="301" spans="1:3" x14ac:dyDescent="0.25">
      <c r="A301" s="55"/>
      <c r="B301" s="55"/>
      <c r="C301" s="55"/>
    </row>
    <row r="302" spans="1:3" x14ac:dyDescent="0.25">
      <c r="A302" s="55"/>
      <c r="B302" s="55"/>
      <c r="C302" s="55"/>
    </row>
    <row r="303" spans="1:3" x14ac:dyDescent="0.25">
      <c r="A303" s="55"/>
      <c r="B303" s="55"/>
      <c r="C303" s="55"/>
    </row>
    <row r="304" spans="1:3" x14ac:dyDescent="0.25">
      <c r="A304" s="55"/>
      <c r="B304" s="55"/>
      <c r="C304" s="55"/>
    </row>
    <row r="305" spans="1:3" x14ac:dyDescent="0.25">
      <c r="A305" s="55"/>
      <c r="B305" s="55"/>
      <c r="C305" s="55"/>
    </row>
    <row r="306" spans="1:3" x14ac:dyDescent="0.25">
      <c r="A306" s="55"/>
      <c r="B306" s="55"/>
      <c r="C306" s="55"/>
    </row>
    <row r="307" spans="1:3" x14ac:dyDescent="0.25">
      <c r="A307" s="55"/>
      <c r="B307" s="55"/>
      <c r="C307" s="55"/>
    </row>
    <row r="308" spans="1:3" x14ac:dyDescent="0.25">
      <c r="A308" s="55"/>
      <c r="B308" s="55"/>
      <c r="C308" s="55"/>
    </row>
    <row r="309" spans="1:3" x14ac:dyDescent="0.25">
      <c r="A309" s="55"/>
      <c r="B309" s="55"/>
      <c r="C309" s="55"/>
    </row>
    <row r="310" spans="1:3" x14ac:dyDescent="0.25">
      <c r="A310" s="55"/>
      <c r="B310" s="55"/>
      <c r="C310" s="55"/>
    </row>
    <row r="311" spans="1:3" x14ac:dyDescent="0.25">
      <c r="A311" s="55"/>
      <c r="B311" s="55"/>
      <c r="C311" s="55"/>
    </row>
    <row r="312" spans="1:3" x14ac:dyDescent="0.25">
      <c r="A312" s="55"/>
      <c r="B312" s="55"/>
      <c r="C312" s="55"/>
    </row>
    <row r="313" spans="1:3" x14ac:dyDescent="0.25">
      <c r="A313" s="55"/>
      <c r="B313" s="55"/>
      <c r="C313" s="55"/>
    </row>
    <row r="314" spans="1:3" x14ac:dyDescent="0.25">
      <c r="A314" s="55"/>
      <c r="B314" s="55"/>
      <c r="C314" s="55"/>
    </row>
    <row r="315" spans="1:3" x14ac:dyDescent="0.25">
      <c r="A315" s="55"/>
      <c r="B315" s="55"/>
      <c r="C315" s="55"/>
    </row>
    <row r="316" spans="1:3" x14ac:dyDescent="0.25">
      <c r="A316" s="55"/>
      <c r="B316" s="55"/>
      <c r="C316" s="55"/>
    </row>
    <row r="317" spans="1:3" x14ac:dyDescent="0.25">
      <c r="A317" s="55"/>
      <c r="B317" s="55"/>
      <c r="C317" s="55"/>
    </row>
    <row r="318" spans="1:3" x14ac:dyDescent="0.25">
      <c r="A318" s="55"/>
      <c r="B318" s="55"/>
      <c r="C318" s="55"/>
    </row>
    <row r="319" spans="1:3" x14ac:dyDescent="0.25">
      <c r="A319" s="55"/>
      <c r="B319" s="55"/>
      <c r="C319" s="55"/>
    </row>
    <row r="320" spans="1:3" x14ac:dyDescent="0.25">
      <c r="A320" s="55"/>
      <c r="B320" s="55"/>
      <c r="C320" s="55"/>
    </row>
    <row r="321" spans="1:3" x14ac:dyDescent="0.25">
      <c r="A321" s="55"/>
      <c r="B321" s="55"/>
      <c r="C321" s="55"/>
    </row>
    <row r="322" spans="1:3" x14ac:dyDescent="0.25">
      <c r="A322" s="55"/>
      <c r="B322" s="55"/>
      <c r="C322" s="55"/>
    </row>
    <row r="323" spans="1:3" x14ac:dyDescent="0.25">
      <c r="A323" s="55"/>
      <c r="B323" s="55"/>
      <c r="C323" s="55"/>
    </row>
    <row r="324" spans="1:3" x14ac:dyDescent="0.25">
      <c r="A324" s="55"/>
      <c r="B324" s="55"/>
      <c r="C324" s="55"/>
    </row>
    <row r="325" spans="1:3" x14ac:dyDescent="0.25">
      <c r="A325" s="55"/>
      <c r="B325" s="55"/>
      <c r="C325" s="55"/>
    </row>
    <row r="326" spans="1:3" x14ac:dyDescent="0.25">
      <c r="A326" s="55"/>
      <c r="B326" s="55"/>
      <c r="C326" s="55"/>
    </row>
    <row r="327" spans="1:3" x14ac:dyDescent="0.25">
      <c r="A327" s="55"/>
      <c r="B327" s="55"/>
      <c r="C327" s="55"/>
    </row>
    <row r="328" spans="1:3" x14ac:dyDescent="0.25">
      <c r="A328" s="55"/>
      <c r="B328" s="55"/>
      <c r="C328" s="55"/>
    </row>
    <row r="329" spans="1:3" x14ac:dyDescent="0.25">
      <c r="A329" s="55"/>
      <c r="B329" s="55"/>
      <c r="C329" s="55"/>
    </row>
    <row r="330" spans="1:3" x14ac:dyDescent="0.25">
      <c r="A330" s="55"/>
      <c r="B330" s="55"/>
      <c r="C330" s="55"/>
    </row>
    <row r="331" spans="1:3" x14ac:dyDescent="0.25">
      <c r="A331" s="55"/>
      <c r="B331" s="55"/>
      <c r="C331" s="55"/>
    </row>
    <row r="332" spans="1:3" x14ac:dyDescent="0.25">
      <c r="A332" s="55"/>
      <c r="B332" s="55"/>
      <c r="C332" s="55"/>
    </row>
    <row r="333" spans="1:3" x14ac:dyDescent="0.25">
      <c r="A333" s="55"/>
      <c r="B333" s="55"/>
      <c r="C333" s="55"/>
    </row>
    <row r="334" spans="1:3" x14ac:dyDescent="0.25">
      <c r="A334" s="55"/>
      <c r="B334" s="55"/>
      <c r="C334" s="55"/>
    </row>
    <row r="335" spans="1:3" x14ac:dyDescent="0.25">
      <c r="A335" s="55"/>
      <c r="B335" s="55"/>
      <c r="C335" s="55"/>
    </row>
    <row r="336" spans="1:3" x14ac:dyDescent="0.25">
      <c r="A336" s="55"/>
      <c r="B336" s="55"/>
      <c r="C336" s="55"/>
    </row>
    <row r="337" spans="1:3" x14ac:dyDescent="0.25">
      <c r="A337" s="55"/>
      <c r="B337" s="55"/>
      <c r="C337" s="55"/>
    </row>
    <row r="338" spans="1:3" x14ac:dyDescent="0.25">
      <c r="A338" s="55"/>
      <c r="B338" s="55"/>
      <c r="C338" s="55"/>
    </row>
    <row r="339" spans="1:3" x14ac:dyDescent="0.25">
      <c r="A339" s="55"/>
      <c r="B339" s="55"/>
      <c r="C339" s="55"/>
    </row>
    <row r="340" spans="1:3" x14ac:dyDescent="0.25">
      <c r="A340" s="55"/>
      <c r="B340" s="55"/>
      <c r="C340" s="55"/>
    </row>
    <row r="341" spans="1:3" x14ac:dyDescent="0.25">
      <c r="A341" s="55"/>
      <c r="B341" s="55"/>
      <c r="C341" s="55"/>
    </row>
    <row r="342" spans="1:3" x14ac:dyDescent="0.25">
      <c r="A342" s="55"/>
      <c r="B342" s="55"/>
      <c r="C342" s="55"/>
    </row>
    <row r="343" spans="1:3" x14ac:dyDescent="0.25">
      <c r="A343" s="55"/>
      <c r="B343" s="55"/>
      <c r="C343" s="55"/>
    </row>
    <row r="344" spans="1:3" x14ac:dyDescent="0.25">
      <c r="A344" s="55"/>
      <c r="B344" s="55"/>
      <c r="C344" s="55"/>
    </row>
    <row r="345" spans="1:3" x14ac:dyDescent="0.25">
      <c r="A345" s="55"/>
      <c r="B345" s="55"/>
      <c r="C345" s="55"/>
    </row>
    <row r="346" spans="1:3" x14ac:dyDescent="0.25">
      <c r="A346" s="55"/>
      <c r="B346" s="55"/>
      <c r="C346" s="55"/>
    </row>
    <row r="347" spans="1:3" x14ac:dyDescent="0.25">
      <c r="A347" s="55"/>
      <c r="B347" s="55"/>
      <c r="C347" s="55"/>
    </row>
    <row r="348" spans="1:3" x14ac:dyDescent="0.25">
      <c r="A348" s="55"/>
      <c r="B348" s="55"/>
      <c r="C348" s="55"/>
    </row>
    <row r="349" spans="1:3" x14ac:dyDescent="0.25">
      <c r="A349" s="55"/>
      <c r="B349" s="55"/>
      <c r="C349" s="55"/>
    </row>
    <row r="350" spans="1:3" x14ac:dyDescent="0.25">
      <c r="A350" s="55"/>
      <c r="B350" s="55"/>
      <c r="C350" s="55"/>
    </row>
    <row r="351" spans="1:3" x14ac:dyDescent="0.25">
      <c r="A351" s="55"/>
      <c r="B351" s="55"/>
      <c r="C351" s="55"/>
    </row>
    <row r="352" spans="1:3" x14ac:dyDescent="0.25">
      <c r="A352" s="55"/>
      <c r="B352" s="55"/>
      <c r="C352" s="55"/>
    </row>
    <row r="353" spans="1:3" x14ac:dyDescent="0.25">
      <c r="A353" s="55"/>
      <c r="B353" s="55"/>
      <c r="C353" s="55"/>
    </row>
    <row r="354" spans="1:3" x14ac:dyDescent="0.25">
      <c r="A354" s="55"/>
      <c r="B354" s="55"/>
      <c r="C354" s="55"/>
    </row>
    <row r="355" spans="1:3" x14ac:dyDescent="0.25">
      <c r="A355" s="55"/>
      <c r="B355" s="55"/>
      <c r="C355" s="55"/>
    </row>
    <row r="356" spans="1:3" x14ac:dyDescent="0.25">
      <c r="A356" s="55"/>
      <c r="B356" s="55"/>
      <c r="C356" s="55"/>
    </row>
    <row r="357" spans="1:3" x14ac:dyDescent="0.25">
      <c r="A357" s="55"/>
      <c r="B357" s="55"/>
      <c r="C357" s="55"/>
    </row>
    <row r="358" spans="1:3" x14ac:dyDescent="0.25">
      <c r="A358" s="55"/>
      <c r="B358" s="55"/>
      <c r="C358" s="55"/>
    </row>
    <row r="359" spans="1:3" x14ac:dyDescent="0.25">
      <c r="A359" s="55"/>
      <c r="B359" s="55"/>
      <c r="C359" s="55"/>
    </row>
    <row r="360" spans="1:3" x14ac:dyDescent="0.25">
      <c r="A360" s="55"/>
      <c r="B360" s="55"/>
      <c r="C360" s="55"/>
    </row>
    <row r="361" spans="1:3" x14ac:dyDescent="0.25">
      <c r="A361" s="55"/>
      <c r="B361" s="55"/>
      <c r="C361" s="55"/>
    </row>
    <row r="362" spans="1:3" x14ac:dyDescent="0.25">
      <c r="A362" s="55"/>
      <c r="B362" s="55"/>
      <c r="C362" s="55"/>
    </row>
    <row r="363" spans="1:3" x14ac:dyDescent="0.25">
      <c r="A363" s="55"/>
      <c r="B363" s="55"/>
      <c r="C363" s="55"/>
    </row>
    <row r="364" spans="1:3" x14ac:dyDescent="0.25">
      <c r="A364" s="55"/>
      <c r="B364" s="55"/>
      <c r="C364" s="55"/>
    </row>
    <row r="365" spans="1:3" x14ac:dyDescent="0.25">
      <c r="A365" s="55"/>
      <c r="B365" s="55"/>
      <c r="C365" s="55"/>
    </row>
    <row r="366" spans="1:3" x14ac:dyDescent="0.25">
      <c r="A366" s="55"/>
      <c r="B366" s="55"/>
      <c r="C366" s="55"/>
    </row>
    <row r="367" spans="1:3" x14ac:dyDescent="0.25">
      <c r="A367" s="55"/>
      <c r="B367" s="55"/>
      <c r="C367" s="55"/>
    </row>
    <row r="368" spans="1:3" x14ac:dyDescent="0.25">
      <c r="A368" s="55"/>
      <c r="B368" s="55"/>
      <c r="C368" s="55"/>
    </row>
    <row r="369" spans="1:3" x14ac:dyDescent="0.25">
      <c r="A369" s="55"/>
      <c r="B369" s="55"/>
      <c r="C369" s="55"/>
    </row>
    <row r="370" spans="1:3" x14ac:dyDescent="0.25">
      <c r="A370" s="55"/>
      <c r="B370" s="55"/>
      <c r="C370" s="55"/>
    </row>
    <row r="371" spans="1:3" x14ac:dyDescent="0.25">
      <c r="A371" s="55"/>
      <c r="B371" s="55"/>
      <c r="C371" s="55"/>
    </row>
    <row r="372" spans="1:3" x14ac:dyDescent="0.25">
      <c r="A372" s="55"/>
      <c r="B372" s="55"/>
      <c r="C372" s="55"/>
    </row>
    <row r="373" spans="1:3" x14ac:dyDescent="0.25">
      <c r="A373" s="55"/>
      <c r="B373" s="55"/>
      <c r="C373" s="55"/>
    </row>
    <row r="374" spans="1:3" x14ac:dyDescent="0.25">
      <c r="A374" s="55"/>
      <c r="B374" s="55"/>
      <c r="C374" s="55"/>
    </row>
    <row r="375" spans="1:3" x14ac:dyDescent="0.25">
      <c r="A375" s="55"/>
      <c r="B375" s="55"/>
      <c r="C375" s="55"/>
    </row>
    <row r="376" spans="1:3" x14ac:dyDescent="0.25">
      <c r="A376" s="55"/>
      <c r="B376" s="55"/>
      <c r="C376" s="55"/>
    </row>
    <row r="377" spans="1:3" x14ac:dyDescent="0.25">
      <c r="A377" s="55"/>
      <c r="B377" s="55"/>
      <c r="C377" s="55"/>
    </row>
    <row r="378" spans="1:3" x14ac:dyDescent="0.25">
      <c r="A378" s="55"/>
      <c r="B378" s="55"/>
      <c r="C378" s="55"/>
    </row>
    <row r="379" spans="1:3" x14ac:dyDescent="0.25">
      <c r="A379" s="55"/>
      <c r="B379" s="55"/>
      <c r="C379" s="55"/>
    </row>
    <row r="380" spans="1:3" x14ac:dyDescent="0.25">
      <c r="A380" s="55"/>
      <c r="B380" s="55"/>
      <c r="C380" s="55"/>
    </row>
    <row r="381" spans="1:3" x14ac:dyDescent="0.25">
      <c r="A381" s="55"/>
      <c r="B381" s="55"/>
      <c r="C381" s="55"/>
    </row>
    <row r="382" spans="1:3" x14ac:dyDescent="0.25">
      <c r="A382" s="55"/>
      <c r="B382" s="55"/>
      <c r="C382" s="55"/>
    </row>
    <row r="383" spans="1:3" x14ac:dyDescent="0.25">
      <c r="A383" s="55"/>
      <c r="B383" s="55"/>
      <c r="C383" s="55"/>
    </row>
    <row r="384" spans="1:3" x14ac:dyDescent="0.25">
      <c r="A384" s="55"/>
      <c r="B384" s="55"/>
      <c r="C384" s="55"/>
    </row>
    <row r="385" spans="1:3" x14ac:dyDescent="0.25">
      <c r="A385" s="55"/>
      <c r="B385" s="55"/>
      <c r="C385" s="55"/>
    </row>
    <row r="386" spans="1:3" x14ac:dyDescent="0.25">
      <c r="A386" s="55"/>
      <c r="B386" s="55"/>
      <c r="C386" s="55"/>
    </row>
    <row r="387" spans="1:3" x14ac:dyDescent="0.25">
      <c r="A387" s="55"/>
      <c r="B387" s="55"/>
      <c r="C387" s="55"/>
    </row>
    <row r="388" spans="1:3" x14ac:dyDescent="0.25">
      <c r="A388" s="55"/>
      <c r="B388" s="55"/>
      <c r="C388" s="55"/>
    </row>
    <row r="389" spans="1:3" x14ac:dyDescent="0.25">
      <c r="A389" s="55"/>
      <c r="B389" s="55"/>
      <c r="C389" s="55"/>
    </row>
    <row r="390" spans="1:3" x14ac:dyDescent="0.25">
      <c r="A390" s="55"/>
      <c r="B390" s="55"/>
      <c r="C390" s="55"/>
    </row>
    <row r="391" spans="1:3" x14ac:dyDescent="0.25">
      <c r="A391" s="55"/>
      <c r="B391" s="55"/>
      <c r="C391" s="55"/>
    </row>
    <row r="392" spans="1:3" x14ac:dyDescent="0.25">
      <c r="A392" s="55"/>
      <c r="B392" s="55"/>
      <c r="C392" s="55"/>
    </row>
    <row r="393" spans="1:3" x14ac:dyDescent="0.25">
      <c r="A393" s="55"/>
      <c r="B393" s="55"/>
      <c r="C393" s="55"/>
    </row>
    <row r="394" spans="1:3" x14ac:dyDescent="0.25">
      <c r="A394" s="55"/>
      <c r="B394" s="55"/>
      <c r="C394" s="55"/>
    </row>
    <row r="395" spans="1:3" x14ac:dyDescent="0.25">
      <c r="A395" s="55"/>
      <c r="B395" s="55"/>
      <c r="C395" s="55"/>
    </row>
    <row r="396" spans="1:3" x14ac:dyDescent="0.25">
      <c r="A396" s="55"/>
      <c r="B396" s="55"/>
      <c r="C396" s="55"/>
    </row>
    <row r="397" spans="1:3" x14ac:dyDescent="0.25">
      <c r="A397" s="55"/>
      <c r="B397" s="55"/>
      <c r="C397" s="55"/>
    </row>
    <row r="398" spans="1:3" x14ac:dyDescent="0.25">
      <c r="A398" s="55"/>
      <c r="B398" s="55"/>
      <c r="C398" s="55"/>
    </row>
    <row r="399" spans="1:3" x14ac:dyDescent="0.25">
      <c r="A399" s="55"/>
      <c r="B399" s="55"/>
      <c r="C399" s="55"/>
    </row>
    <row r="400" spans="1:3" x14ac:dyDescent="0.25">
      <c r="A400" s="55"/>
      <c r="B400" s="55"/>
      <c r="C400" s="55"/>
    </row>
    <row r="401" spans="1:3" x14ac:dyDescent="0.25">
      <c r="A401" s="55"/>
      <c r="B401" s="55"/>
      <c r="C401" s="55"/>
    </row>
    <row r="402" spans="1:3" x14ac:dyDescent="0.25">
      <c r="A402" s="55"/>
      <c r="B402" s="55"/>
      <c r="C402" s="55"/>
    </row>
    <row r="403" spans="1:3" x14ac:dyDescent="0.25">
      <c r="A403" s="55"/>
      <c r="B403" s="55"/>
      <c r="C403" s="55"/>
    </row>
    <row r="404" spans="1:3" x14ac:dyDescent="0.25">
      <c r="A404" s="55"/>
      <c r="B404" s="55"/>
      <c r="C404" s="55"/>
    </row>
    <row r="405" spans="1:3" x14ac:dyDescent="0.25">
      <c r="A405" s="55"/>
      <c r="B405" s="55"/>
      <c r="C405" s="55"/>
    </row>
    <row r="406" spans="1:3" x14ac:dyDescent="0.25">
      <c r="A406" s="55"/>
      <c r="B406" s="55"/>
      <c r="C406" s="55"/>
    </row>
    <row r="407" spans="1:3" x14ac:dyDescent="0.25">
      <c r="A407" s="55"/>
      <c r="B407" s="55"/>
      <c r="C407" s="55"/>
    </row>
    <row r="408" spans="1:3" x14ac:dyDescent="0.25">
      <c r="A408" s="55"/>
      <c r="B408" s="55"/>
      <c r="C408" s="55"/>
    </row>
    <row r="409" spans="1:3" x14ac:dyDescent="0.25">
      <c r="A409" s="55"/>
      <c r="B409" s="55"/>
      <c r="C409" s="55"/>
    </row>
    <row r="410" spans="1:3" x14ac:dyDescent="0.25">
      <c r="A410" s="55"/>
      <c r="B410" s="55"/>
      <c r="C410" s="55"/>
    </row>
    <row r="411" spans="1:3" x14ac:dyDescent="0.25">
      <c r="A411" s="55"/>
      <c r="B411" s="55"/>
      <c r="C411" s="55"/>
    </row>
    <row r="412" spans="1:3" x14ac:dyDescent="0.25">
      <c r="A412" s="55"/>
      <c r="B412" s="55"/>
      <c r="C412" s="55"/>
    </row>
    <row r="413" spans="1:3" x14ac:dyDescent="0.25">
      <c r="A413" s="55"/>
      <c r="B413" s="55"/>
      <c r="C413" s="55"/>
    </row>
    <row r="414" spans="1:3" x14ac:dyDescent="0.25">
      <c r="A414" s="55"/>
      <c r="B414" s="55"/>
      <c r="C414" s="55"/>
    </row>
    <row r="415" spans="1:3" x14ac:dyDescent="0.25">
      <c r="A415" s="55"/>
      <c r="B415" s="55"/>
      <c r="C415" s="55"/>
    </row>
    <row r="416" spans="1:3" x14ac:dyDescent="0.25">
      <c r="A416" s="55"/>
      <c r="B416" s="55"/>
      <c r="C416" s="55"/>
    </row>
    <row r="417" spans="1:3" x14ac:dyDescent="0.25">
      <c r="A417" s="55"/>
      <c r="B417" s="55"/>
      <c r="C417" s="55"/>
    </row>
    <row r="418" spans="1:3" x14ac:dyDescent="0.25">
      <c r="A418" s="55"/>
      <c r="B418" s="55"/>
      <c r="C418" s="55"/>
    </row>
    <row r="419" spans="1:3" x14ac:dyDescent="0.25">
      <c r="A419" s="55"/>
      <c r="B419" s="55"/>
      <c r="C419" s="55"/>
    </row>
    <row r="420" spans="1:3" x14ac:dyDescent="0.25">
      <c r="A420" s="55"/>
      <c r="B420" s="55"/>
      <c r="C420" s="55"/>
    </row>
    <row r="421" spans="1:3" x14ac:dyDescent="0.25">
      <c r="A421" s="55"/>
      <c r="B421" s="55"/>
      <c r="C421" s="55"/>
    </row>
    <row r="422" spans="1:3" x14ac:dyDescent="0.25">
      <c r="A422" s="55"/>
      <c r="B422" s="55"/>
      <c r="C422" s="55"/>
    </row>
    <row r="423" spans="1:3" x14ac:dyDescent="0.25">
      <c r="A423" s="55"/>
      <c r="B423" s="55"/>
      <c r="C423" s="55"/>
    </row>
    <row r="424" spans="1:3" x14ac:dyDescent="0.25">
      <c r="A424" s="55"/>
      <c r="B424" s="55"/>
      <c r="C424" s="55"/>
    </row>
    <row r="425" spans="1:3" x14ac:dyDescent="0.25">
      <c r="A425" s="55"/>
      <c r="B425" s="55"/>
      <c r="C425" s="55"/>
    </row>
    <row r="426" spans="1:3" x14ac:dyDescent="0.25">
      <c r="A426" s="55"/>
      <c r="B426" s="55"/>
      <c r="C426" s="55"/>
    </row>
    <row r="427" spans="1:3" x14ac:dyDescent="0.25">
      <c r="A427" s="55"/>
      <c r="B427" s="55"/>
      <c r="C427" s="55"/>
    </row>
    <row r="428" spans="1:3" x14ac:dyDescent="0.25">
      <c r="A428" s="55"/>
      <c r="B428" s="55"/>
      <c r="C428" s="55"/>
    </row>
    <row r="429" spans="1:3" x14ac:dyDescent="0.25">
      <c r="A429" s="55"/>
      <c r="B429" s="55"/>
      <c r="C429" s="55"/>
    </row>
    <row r="430" spans="1:3" x14ac:dyDescent="0.25">
      <c r="A430" s="55"/>
      <c r="B430" s="55"/>
      <c r="C430" s="55"/>
    </row>
    <row r="431" spans="1:3" x14ac:dyDescent="0.25">
      <c r="A431" s="55"/>
      <c r="B431" s="55"/>
      <c r="C431" s="55"/>
    </row>
    <row r="432" spans="1:3" x14ac:dyDescent="0.25">
      <c r="A432" s="55"/>
      <c r="B432" s="55"/>
      <c r="C432" s="55"/>
    </row>
    <row r="433" spans="1:3" x14ac:dyDescent="0.25">
      <c r="A433" s="55"/>
      <c r="B433" s="55"/>
      <c r="C433" s="55"/>
    </row>
    <row r="434" spans="1:3" x14ac:dyDescent="0.25">
      <c r="A434" s="55"/>
      <c r="B434" s="55"/>
      <c r="C434" s="55"/>
    </row>
    <row r="435" spans="1:3" x14ac:dyDescent="0.25">
      <c r="A435" s="55"/>
      <c r="B435" s="55"/>
      <c r="C435" s="55"/>
    </row>
    <row r="436" spans="1:3" x14ac:dyDescent="0.25">
      <c r="A436" s="55"/>
      <c r="B436" s="55"/>
      <c r="C436" s="55"/>
    </row>
    <row r="437" spans="1:3" x14ac:dyDescent="0.25">
      <c r="A437" s="55"/>
      <c r="B437" s="55"/>
      <c r="C437" s="55"/>
    </row>
    <row r="438" spans="1:3" x14ac:dyDescent="0.25">
      <c r="A438" s="55"/>
      <c r="B438" s="55"/>
      <c r="C438" s="55"/>
    </row>
    <row r="439" spans="1:3" x14ac:dyDescent="0.25">
      <c r="A439" s="55"/>
      <c r="B439" s="55"/>
      <c r="C439" s="55"/>
    </row>
    <row r="440" spans="1:3" x14ac:dyDescent="0.25">
      <c r="A440" s="55"/>
      <c r="B440" s="55"/>
      <c r="C440" s="55"/>
    </row>
    <row r="441" spans="1:3" x14ac:dyDescent="0.25">
      <c r="A441" s="55"/>
      <c r="B441" s="55"/>
      <c r="C441" s="55"/>
    </row>
    <row r="442" spans="1:3" x14ac:dyDescent="0.25">
      <c r="A442" s="55"/>
      <c r="B442" s="55"/>
      <c r="C442" s="55"/>
    </row>
    <row r="443" spans="1:3" x14ac:dyDescent="0.25">
      <c r="A443" s="55"/>
      <c r="B443" s="55"/>
      <c r="C443" s="55"/>
    </row>
    <row r="444" spans="1:3" x14ac:dyDescent="0.25">
      <c r="A444" s="55"/>
      <c r="B444" s="55"/>
      <c r="C444" s="55"/>
    </row>
    <row r="445" spans="1:3" x14ac:dyDescent="0.25">
      <c r="A445" s="55"/>
      <c r="B445" s="55"/>
      <c r="C445" s="55"/>
    </row>
    <row r="446" spans="1:3" x14ac:dyDescent="0.25">
      <c r="A446" s="55"/>
      <c r="B446" s="55"/>
      <c r="C446" s="55"/>
    </row>
    <row r="447" spans="1:3" x14ac:dyDescent="0.25">
      <c r="A447" s="55"/>
      <c r="B447" s="55"/>
      <c r="C447" s="55"/>
    </row>
    <row r="448" spans="1:3" x14ac:dyDescent="0.25">
      <c r="A448" s="55"/>
      <c r="B448" s="55"/>
      <c r="C448" s="55"/>
    </row>
    <row r="449" spans="1:3" x14ac:dyDescent="0.25">
      <c r="A449" s="55"/>
      <c r="B449" s="55"/>
      <c r="C449" s="55"/>
    </row>
    <row r="450" spans="1:3" x14ac:dyDescent="0.25">
      <c r="A450" s="55"/>
      <c r="B450" s="55"/>
      <c r="C450" s="55"/>
    </row>
    <row r="451" spans="1:3" x14ac:dyDescent="0.25">
      <c r="A451" s="55"/>
      <c r="B451" s="55"/>
      <c r="C451" s="55"/>
    </row>
    <row r="452" spans="1:3" x14ac:dyDescent="0.25">
      <c r="A452" s="55"/>
      <c r="B452" s="55"/>
      <c r="C452" s="55"/>
    </row>
    <row r="453" spans="1:3" x14ac:dyDescent="0.25">
      <c r="A453" s="55"/>
      <c r="B453" s="55"/>
      <c r="C453" s="55"/>
    </row>
    <row r="454" spans="1:3" x14ac:dyDescent="0.25">
      <c r="A454" s="55"/>
      <c r="B454" s="55"/>
      <c r="C454" s="55"/>
    </row>
    <row r="455" spans="1:3" x14ac:dyDescent="0.25">
      <c r="A455" s="55"/>
      <c r="B455" s="55"/>
      <c r="C455" s="55"/>
    </row>
    <row r="456" spans="1:3" x14ac:dyDescent="0.25">
      <c r="A456" s="55"/>
      <c r="B456" s="55"/>
      <c r="C456" s="55"/>
    </row>
    <row r="457" spans="1:3" x14ac:dyDescent="0.25">
      <c r="A457" s="55"/>
      <c r="B457" s="55"/>
      <c r="C457" s="55"/>
    </row>
    <row r="458" spans="1:3" x14ac:dyDescent="0.25">
      <c r="A458" s="55"/>
      <c r="B458" s="55"/>
      <c r="C458" s="55"/>
    </row>
    <row r="459" spans="1:3" x14ac:dyDescent="0.25">
      <c r="A459" s="55"/>
      <c r="B459" s="55"/>
      <c r="C459" s="55"/>
    </row>
    <row r="460" spans="1:3" x14ac:dyDescent="0.25">
      <c r="A460" s="55"/>
      <c r="B460" s="55"/>
      <c r="C460" s="55"/>
    </row>
    <row r="461" spans="1:3" x14ac:dyDescent="0.25">
      <c r="A461" s="55"/>
      <c r="B461" s="55"/>
      <c r="C461" s="55"/>
    </row>
    <row r="462" spans="1:3" x14ac:dyDescent="0.25">
      <c r="A462" s="55"/>
      <c r="B462" s="55"/>
      <c r="C462" s="55"/>
    </row>
    <row r="463" spans="1:3" x14ac:dyDescent="0.25">
      <c r="A463" s="55"/>
      <c r="B463" s="55"/>
      <c r="C463" s="55"/>
    </row>
    <row r="464" spans="1:3" x14ac:dyDescent="0.25">
      <c r="A464" s="55"/>
      <c r="B464" s="55"/>
      <c r="C464" s="55"/>
    </row>
    <row r="465" spans="1:3" x14ac:dyDescent="0.25">
      <c r="A465" s="55"/>
      <c r="B465" s="55"/>
      <c r="C465" s="55"/>
    </row>
    <row r="466" spans="1:3" x14ac:dyDescent="0.25">
      <c r="A466" s="55"/>
      <c r="B466" s="55"/>
      <c r="C466" s="55"/>
    </row>
    <row r="467" spans="1:3" x14ac:dyDescent="0.25">
      <c r="A467" s="55"/>
      <c r="B467" s="55"/>
      <c r="C467" s="55"/>
    </row>
    <row r="468" spans="1:3" x14ac:dyDescent="0.25">
      <c r="A468" s="55"/>
      <c r="B468" s="55"/>
      <c r="C468" s="55"/>
    </row>
    <row r="469" spans="1:3" x14ac:dyDescent="0.25">
      <c r="A469" s="55"/>
      <c r="B469" s="55"/>
      <c r="C469" s="55"/>
    </row>
    <row r="470" spans="1:3" x14ac:dyDescent="0.25">
      <c r="A470" s="55"/>
      <c r="B470" s="55"/>
      <c r="C470" s="55"/>
    </row>
    <row r="471" spans="1:3" x14ac:dyDescent="0.25">
      <c r="A471" s="55"/>
      <c r="B471" s="55"/>
      <c r="C471" s="55"/>
    </row>
    <row r="472" spans="1:3" x14ac:dyDescent="0.25">
      <c r="A472" s="55"/>
      <c r="B472" s="55"/>
      <c r="C472" s="55"/>
    </row>
    <row r="473" spans="1:3" x14ac:dyDescent="0.25">
      <c r="A473" s="55"/>
      <c r="B473" s="55"/>
      <c r="C473" s="55"/>
    </row>
    <row r="474" spans="1:3" x14ac:dyDescent="0.25">
      <c r="A474" s="55"/>
      <c r="B474" s="55"/>
      <c r="C474" s="55"/>
    </row>
    <row r="475" spans="1:3" x14ac:dyDescent="0.25">
      <c r="A475" s="55"/>
      <c r="B475" s="55"/>
      <c r="C475" s="55"/>
    </row>
    <row r="476" spans="1:3" x14ac:dyDescent="0.25">
      <c r="A476" s="55"/>
      <c r="B476" s="55"/>
      <c r="C476" s="55"/>
    </row>
    <row r="477" spans="1:3" x14ac:dyDescent="0.25">
      <c r="A477" s="55"/>
      <c r="B477" s="55"/>
      <c r="C477" s="55"/>
    </row>
    <row r="478" spans="1:3" x14ac:dyDescent="0.25">
      <c r="A478" s="55"/>
      <c r="B478" s="55"/>
      <c r="C478" s="55"/>
    </row>
    <row r="479" spans="1:3" x14ac:dyDescent="0.25">
      <c r="A479" s="55"/>
      <c r="B479" s="55"/>
      <c r="C479" s="55"/>
    </row>
    <row r="480" spans="1:3" x14ac:dyDescent="0.25">
      <c r="A480" s="55"/>
      <c r="B480" s="55"/>
      <c r="C480" s="55"/>
    </row>
    <row r="481" spans="1:3" x14ac:dyDescent="0.25">
      <c r="A481" s="55"/>
      <c r="B481" s="55"/>
      <c r="C481" s="55"/>
    </row>
    <row r="482" spans="1:3" x14ac:dyDescent="0.25">
      <c r="A482" s="55"/>
      <c r="B482" s="55"/>
      <c r="C482" s="55"/>
    </row>
    <row r="483" spans="1:3" x14ac:dyDescent="0.25">
      <c r="A483" s="55"/>
      <c r="B483" s="55"/>
      <c r="C483" s="55"/>
    </row>
    <row r="484" spans="1:3" x14ac:dyDescent="0.25">
      <c r="A484" s="55"/>
      <c r="B484" s="55"/>
      <c r="C484" s="55"/>
    </row>
    <row r="485" spans="1:3" x14ac:dyDescent="0.25">
      <c r="A485" s="55"/>
      <c r="B485" s="55"/>
      <c r="C485" s="55"/>
    </row>
    <row r="486" spans="1:3" x14ac:dyDescent="0.25">
      <c r="A486" s="55"/>
      <c r="B486" s="55"/>
      <c r="C486" s="55"/>
    </row>
    <row r="487" spans="1:3" x14ac:dyDescent="0.25">
      <c r="A487" s="55"/>
      <c r="B487" s="55"/>
      <c r="C487" s="55"/>
    </row>
    <row r="488" spans="1:3" x14ac:dyDescent="0.25">
      <c r="A488" s="55"/>
      <c r="B488" s="55"/>
      <c r="C488" s="55"/>
    </row>
    <row r="489" spans="1:3" x14ac:dyDescent="0.25">
      <c r="A489" s="55"/>
      <c r="B489" s="55"/>
      <c r="C489" s="55"/>
    </row>
    <row r="490" spans="1:3" x14ac:dyDescent="0.25">
      <c r="A490" s="55"/>
      <c r="B490" s="55"/>
      <c r="C490" s="55"/>
    </row>
    <row r="491" spans="1:3" x14ac:dyDescent="0.25">
      <c r="A491" s="55"/>
      <c r="B491" s="55"/>
      <c r="C491" s="55"/>
    </row>
    <row r="492" spans="1:3" x14ac:dyDescent="0.25">
      <c r="A492" s="55"/>
      <c r="B492" s="55"/>
      <c r="C492" s="55"/>
    </row>
    <row r="493" spans="1:3" x14ac:dyDescent="0.25">
      <c r="A493" s="55"/>
      <c r="B493" s="55"/>
      <c r="C493" s="55"/>
    </row>
    <row r="494" spans="1:3" x14ac:dyDescent="0.25">
      <c r="A494" s="55"/>
      <c r="B494" s="55"/>
      <c r="C494" s="55"/>
    </row>
    <row r="495" spans="1:3" x14ac:dyDescent="0.25">
      <c r="A495" s="55"/>
      <c r="B495" s="55"/>
      <c r="C495" s="55"/>
    </row>
    <row r="496" spans="1:3" x14ac:dyDescent="0.25">
      <c r="A496" s="55"/>
      <c r="B496" s="55"/>
      <c r="C496" s="55"/>
    </row>
    <row r="497" spans="1:3" x14ac:dyDescent="0.25">
      <c r="A497" s="55"/>
      <c r="B497" s="55"/>
      <c r="C497" s="55"/>
    </row>
    <row r="498" spans="1:3" x14ac:dyDescent="0.25">
      <c r="A498" s="55"/>
      <c r="B498" s="55"/>
      <c r="C498" s="55"/>
    </row>
    <row r="499" spans="1:3" x14ac:dyDescent="0.25">
      <c r="A499" s="55"/>
      <c r="B499" s="55"/>
      <c r="C499" s="55"/>
    </row>
    <row r="500" spans="1:3" x14ac:dyDescent="0.25">
      <c r="A500" s="55"/>
      <c r="B500" s="55"/>
      <c r="C500" s="55"/>
    </row>
    <row r="501" spans="1:3" x14ac:dyDescent="0.25">
      <c r="A501" s="55"/>
      <c r="B501" s="55"/>
      <c r="C501" s="55"/>
    </row>
    <row r="502" spans="1:3" x14ac:dyDescent="0.25">
      <c r="A502" s="55"/>
      <c r="B502" s="55"/>
      <c r="C502" s="55"/>
    </row>
    <row r="503" spans="1:3" x14ac:dyDescent="0.25">
      <c r="A503" s="55"/>
      <c r="B503" s="55"/>
      <c r="C503" s="55"/>
    </row>
    <row r="504" spans="1:3" x14ac:dyDescent="0.25">
      <c r="A504" s="55"/>
      <c r="B504" s="55"/>
      <c r="C504" s="55"/>
    </row>
    <row r="505" spans="1:3" x14ac:dyDescent="0.25">
      <c r="A505" s="55"/>
      <c r="B505" s="55"/>
      <c r="C505" s="55"/>
    </row>
    <row r="506" spans="1:3" x14ac:dyDescent="0.25">
      <c r="A506" s="55"/>
      <c r="B506" s="55"/>
      <c r="C506" s="55"/>
    </row>
    <row r="507" spans="1:3" x14ac:dyDescent="0.25">
      <c r="A507" s="55"/>
      <c r="B507" s="55"/>
      <c r="C507" s="55"/>
    </row>
    <row r="508" spans="1:3" x14ac:dyDescent="0.25">
      <c r="A508" s="55"/>
      <c r="B508" s="55"/>
      <c r="C508" s="55"/>
    </row>
    <row r="509" spans="1:3" x14ac:dyDescent="0.25">
      <c r="A509" s="55"/>
      <c r="B509" s="55"/>
      <c r="C509" s="55"/>
    </row>
    <row r="510" spans="1:3" x14ac:dyDescent="0.25">
      <c r="A510" s="55"/>
      <c r="B510" s="55"/>
      <c r="C510" s="55"/>
    </row>
    <row r="511" spans="1:3" x14ac:dyDescent="0.25">
      <c r="A511" s="55"/>
      <c r="B511" s="55"/>
      <c r="C511" s="55"/>
    </row>
    <row r="512" spans="1:3" x14ac:dyDescent="0.25">
      <c r="A512" s="55"/>
      <c r="B512" s="55"/>
      <c r="C512" s="55"/>
    </row>
    <row r="513" spans="1:3" x14ac:dyDescent="0.25">
      <c r="A513" s="55"/>
      <c r="B513" s="55"/>
      <c r="C513" s="55"/>
    </row>
    <row r="514" spans="1:3" x14ac:dyDescent="0.25">
      <c r="A514" s="55"/>
      <c r="B514" s="55"/>
      <c r="C514" s="55"/>
    </row>
    <row r="515" spans="1:3" x14ac:dyDescent="0.25">
      <c r="A515" s="55"/>
      <c r="B515" s="55"/>
      <c r="C515" s="55"/>
    </row>
    <row r="516" spans="1:3" x14ac:dyDescent="0.25">
      <c r="A516" s="55"/>
      <c r="B516" s="55"/>
      <c r="C516" s="55"/>
    </row>
    <row r="517" spans="1:3" x14ac:dyDescent="0.25">
      <c r="A517" s="55"/>
      <c r="B517" s="55"/>
      <c r="C517" s="55"/>
    </row>
    <row r="518" spans="1:3" x14ac:dyDescent="0.25">
      <c r="A518" s="55"/>
      <c r="B518" s="55"/>
      <c r="C518" s="55"/>
    </row>
    <row r="519" spans="1:3" x14ac:dyDescent="0.25">
      <c r="A519" s="55"/>
      <c r="B519" s="55"/>
      <c r="C519" s="55"/>
    </row>
    <row r="520" spans="1:3" x14ac:dyDescent="0.25">
      <c r="A520" s="55"/>
      <c r="B520" s="55"/>
      <c r="C520" s="55"/>
    </row>
    <row r="521" spans="1:3" x14ac:dyDescent="0.25">
      <c r="A521" s="55"/>
      <c r="B521" s="55"/>
      <c r="C521" s="55"/>
    </row>
    <row r="522" spans="1:3" x14ac:dyDescent="0.25">
      <c r="A522" s="55"/>
      <c r="B522" s="55"/>
      <c r="C522" s="55"/>
    </row>
    <row r="523" spans="1:3" x14ac:dyDescent="0.25">
      <c r="A523" s="55"/>
      <c r="B523" s="55"/>
      <c r="C523" s="55"/>
    </row>
    <row r="524" spans="1:3" x14ac:dyDescent="0.25">
      <c r="A524" s="55"/>
      <c r="B524" s="55"/>
      <c r="C524" s="55"/>
    </row>
    <row r="525" spans="1:3" x14ac:dyDescent="0.25">
      <c r="A525" s="55"/>
      <c r="B525" s="55"/>
      <c r="C525" s="55"/>
    </row>
    <row r="526" spans="1:3" x14ac:dyDescent="0.25">
      <c r="A526" s="55"/>
      <c r="B526" s="55"/>
      <c r="C526" s="55"/>
    </row>
    <row r="527" spans="1:3" x14ac:dyDescent="0.25">
      <c r="A527" s="55"/>
      <c r="B527" s="55"/>
      <c r="C527" s="55"/>
    </row>
    <row r="528" spans="1:3" x14ac:dyDescent="0.25">
      <c r="A528" s="55"/>
      <c r="B528" s="55"/>
      <c r="C528" s="55"/>
    </row>
    <row r="529" spans="1:3" x14ac:dyDescent="0.25">
      <c r="A529" s="55"/>
      <c r="B529" s="55"/>
      <c r="C529" s="55"/>
    </row>
    <row r="530" spans="1:3" x14ac:dyDescent="0.25">
      <c r="A530" s="55"/>
      <c r="B530" s="55"/>
      <c r="C530" s="55"/>
    </row>
    <row r="531" spans="1:3" x14ac:dyDescent="0.25">
      <c r="A531" s="55"/>
      <c r="B531" s="55"/>
      <c r="C531" s="55"/>
    </row>
    <row r="532" spans="1:3" x14ac:dyDescent="0.25">
      <c r="A532" s="55"/>
      <c r="B532" s="55"/>
      <c r="C532" s="55"/>
    </row>
    <row r="533" spans="1:3" x14ac:dyDescent="0.25">
      <c r="A533" s="55"/>
      <c r="B533" s="55"/>
      <c r="C533" s="55"/>
    </row>
    <row r="534" spans="1:3" x14ac:dyDescent="0.25">
      <c r="A534" s="55"/>
      <c r="B534" s="55"/>
      <c r="C534" s="55"/>
    </row>
    <row r="535" spans="1:3" x14ac:dyDescent="0.25">
      <c r="A535" s="55"/>
      <c r="B535" s="55"/>
      <c r="C535" s="55"/>
    </row>
    <row r="536" spans="1:3" x14ac:dyDescent="0.25">
      <c r="A536" s="55"/>
      <c r="B536" s="55"/>
      <c r="C536" s="55"/>
    </row>
    <row r="537" spans="1:3" x14ac:dyDescent="0.25">
      <c r="A537" s="55"/>
      <c r="B537" s="55"/>
      <c r="C537" s="55"/>
    </row>
    <row r="538" spans="1:3" x14ac:dyDescent="0.25">
      <c r="A538" s="55"/>
      <c r="B538" s="55"/>
      <c r="C538" s="55"/>
    </row>
    <row r="539" spans="1:3" x14ac:dyDescent="0.25">
      <c r="A539" s="55"/>
      <c r="B539" s="55"/>
      <c r="C539" s="55"/>
    </row>
    <row r="540" spans="1:3" x14ac:dyDescent="0.25">
      <c r="A540" s="55"/>
      <c r="B540" s="55"/>
      <c r="C540" s="55"/>
    </row>
    <row r="541" spans="1:3" x14ac:dyDescent="0.25">
      <c r="A541" s="55"/>
      <c r="B541" s="55"/>
      <c r="C541" s="55"/>
    </row>
    <row r="542" spans="1:3" x14ac:dyDescent="0.25">
      <c r="A542" s="55"/>
      <c r="B542" s="55"/>
      <c r="C542" s="55"/>
    </row>
    <row r="543" spans="1:3" x14ac:dyDescent="0.25">
      <c r="A543" s="55"/>
      <c r="B543" s="55"/>
      <c r="C543" s="55"/>
    </row>
    <row r="544" spans="1:3" x14ac:dyDescent="0.25">
      <c r="A544" s="55"/>
      <c r="B544" s="55"/>
      <c r="C544" s="55"/>
    </row>
    <row r="545" spans="1:3" x14ac:dyDescent="0.25">
      <c r="A545" s="55"/>
      <c r="B545" s="55"/>
      <c r="C545" s="55"/>
    </row>
    <row r="546" spans="1:3" x14ac:dyDescent="0.25">
      <c r="A546" s="55"/>
      <c r="B546" s="55"/>
      <c r="C546" s="55"/>
    </row>
    <row r="547" spans="1:3" x14ac:dyDescent="0.25">
      <c r="A547" s="55"/>
      <c r="B547" s="55"/>
      <c r="C547" s="55"/>
    </row>
    <row r="548" spans="1:3" x14ac:dyDescent="0.25">
      <c r="A548" s="55"/>
      <c r="B548" s="55"/>
      <c r="C548" s="55"/>
    </row>
    <row r="549" spans="1:3" x14ac:dyDescent="0.25">
      <c r="A549" s="55"/>
      <c r="B549" s="55"/>
      <c r="C549" s="55"/>
    </row>
    <row r="550" spans="1:3" x14ac:dyDescent="0.25">
      <c r="A550" s="55"/>
      <c r="B550" s="55"/>
      <c r="C550" s="55"/>
    </row>
    <row r="551" spans="1:3" x14ac:dyDescent="0.25">
      <c r="A551" s="55"/>
      <c r="B551" s="55"/>
      <c r="C551" s="55"/>
    </row>
    <row r="552" spans="1:3" x14ac:dyDescent="0.25">
      <c r="A552" s="55"/>
      <c r="B552" s="55"/>
      <c r="C552" s="55"/>
    </row>
    <row r="553" spans="1:3" x14ac:dyDescent="0.25">
      <c r="A553" s="55"/>
      <c r="B553" s="55"/>
      <c r="C553" s="55"/>
    </row>
    <row r="554" spans="1:3" x14ac:dyDescent="0.25">
      <c r="A554" s="55"/>
      <c r="B554" s="55"/>
      <c r="C554" s="55"/>
    </row>
    <row r="555" spans="1:3" x14ac:dyDescent="0.25">
      <c r="A555" s="55"/>
      <c r="B555" s="55"/>
      <c r="C555" s="55"/>
    </row>
    <row r="556" spans="1:3" x14ac:dyDescent="0.25">
      <c r="A556" s="55"/>
      <c r="B556" s="55"/>
      <c r="C556" s="55"/>
    </row>
    <row r="557" spans="1:3" x14ac:dyDescent="0.25">
      <c r="A557" s="55"/>
      <c r="B557" s="55"/>
      <c r="C557" s="55"/>
    </row>
    <row r="558" spans="1:3" x14ac:dyDescent="0.25">
      <c r="A558" s="55"/>
      <c r="B558" s="55"/>
      <c r="C558" s="55"/>
    </row>
    <row r="559" spans="1:3" x14ac:dyDescent="0.25">
      <c r="A559" s="55"/>
      <c r="B559" s="55"/>
      <c r="C559" s="55"/>
    </row>
    <row r="560" spans="1:3" x14ac:dyDescent="0.25">
      <c r="A560" s="55"/>
      <c r="B560" s="55"/>
      <c r="C560" s="55"/>
    </row>
    <row r="561" spans="1:3" x14ac:dyDescent="0.25">
      <c r="A561" s="55"/>
      <c r="B561" s="55"/>
      <c r="C561" s="55"/>
    </row>
    <row r="562" spans="1:3" x14ac:dyDescent="0.25">
      <c r="A562" s="55"/>
      <c r="B562" s="55"/>
      <c r="C562" s="55"/>
    </row>
    <row r="563" spans="1:3" x14ac:dyDescent="0.25">
      <c r="A563" s="55"/>
      <c r="B563" s="55"/>
      <c r="C563" s="55"/>
    </row>
    <row r="564" spans="1:3" x14ac:dyDescent="0.25">
      <c r="A564" s="55"/>
      <c r="B564" s="55"/>
      <c r="C564" s="55"/>
    </row>
    <row r="565" spans="1:3" x14ac:dyDescent="0.25">
      <c r="A565" s="55"/>
      <c r="B565" s="55"/>
      <c r="C565" s="55"/>
    </row>
    <row r="566" spans="1:3" x14ac:dyDescent="0.25">
      <c r="A566" s="55"/>
      <c r="B566" s="55"/>
      <c r="C566" s="55"/>
    </row>
    <row r="567" spans="1:3" x14ac:dyDescent="0.25">
      <c r="A567" s="55"/>
      <c r="B567" s="55"/>
      <c r="C567" s="55"/>
    </row>
    <row r="568" spans="1:3" x14ac:dyDescent="0.25">
      <c r="A568" s="55"/>
      <c r="B568" s="55"/>
      <c r="C568" s="55"/>
    </row>
    <row r="569" spans="1:3" x14ac:dyDescent="0.25">
      <c r="A569" s="55"/>
      <c r="B569" s="55"/>
      <c r="C569" s="55"/>
    </row>
    <row r="570" spans="1:3" x14ac:dyDescent="0.25">
      <c r="A570" s="55"/>
      <c r="B570" s="55"/>
      <c r="C570" s="55"/>
    </row>
    <row r="571" spans="1:3" x14ac:dyDescent="0.25">
      <c r="A571" s="55"/>
      <c r="B571" s="55"/>
      <c r="C571" s="55"/>
    </row>
    <row r="572" spans="1:3" x14ac:dyDescent="0.25">
      <c r="A572" s="55"/>
      <c r="B572" s="55"/>
      <c r="C572" s="55"/>
    </row>
    <row r="573" spans="1:3" x14ac:dyDescent="0.25">
      <c r="A573" s="55"/>
      <c r="B573" s="55"/>
      <c r="C573" s="55"/>
    </row>
    <row r="574" spans="1:3" x14ac:dyDescent="0.25">
      <c r="A574" s="55"/>
      <c r="B574" s="55"/>
      <c r="C574" s="55"/>
    </row>
    <row r="575" spans="1:3" x14ac:dyDescent="0.25">
      <c r="A575" s="55"/>
      <c r="B575" s="55"/>
      <c r="C575" s="55"/>
    </row>
    <row r="576" spans="1:3" x14ac:dyDescent="0.25">
      <c r="A576" s="55"/>
      <c r="B576" s="55"/>
      <c r="C576" s="55"/>
    </row>
    <row r="577" spans="1:3" x14ac:dyDescent="0.25">
      <c r="A577" s="55"/>
      <c r="B577" s="55"/>
      <c r="C577" s="55"/>
    </row>
    <row r="578" spans="1:3" x14ac:dyDescent="0.25">
      <c r="A578" s="55"/>
      <c r="B578" s="55"/>
      <c r="C578" s="55"/>
    </row>
    <row r="579" spans="1:3" x14ac:dyDescent="0.25">
      <c r="A579" s="55"/>
      <c r="B579" s="55"/>
      <c r="C579" s="55"/>
    </row>
    <row r="580" spans="1:3" x14ac:dyDescent="0.25">
      <c r="A580" s="55"/>
      <c r="B580" s="55"/>
      <c r="C580" s="55"/>
    </row>
    <row r="581" spans="1:3" x14ac:dyDescent="0.25">
      <c r="A581" s="55"/>
      <c r="B581" s="55"/>
      <c r="C581" s="55"/>
    </row>
    <row r="582" spans="1:3" x14ac:dyDescent="0.25">
      <c r="A582" s="55"/>
      <c r="B582" s="55"/>
      <c r="C582" s="55"/>
    </row>
    <row r="583" spans="1:3" x14ac:dyDescent="0.25">
      <c r="A583" s="55"/>
      <c r="B583" s="55"/>
      <c r="C583" s="55"/>
    </row>
    <row r="584" spans="1:3" x14ac:dyDescent="0.25">
      <c r="A584" s="55"/>
      <c r="B584" s="55"/>
      <c r="C584" s="55"/>
    </row>
    <row r="585" spans="1:3" x14ac:dyDescent="0.25">
      <c r="A585" s="55"/>
      <c r="B585" s="55"/>
      <c r="C585" s="55"/>
    </row>
    <row r="586" spans="1:3" x14ac:dyDescent="0.25">
      <c r="A586" s="55"/>
      <c r="B586" s="55"/>
      <c r="C586" s="55"/>
    </row>
    <row r="587" spans="1:3" x14ac:dyDescent="0.25">
      <c r="A587" s="55"/>
      <c r="B587" s="55"/>
      <c r="C587" s="55"/>
    </row>
    <row r="588" spans="1:3" x14ac:dyDescent="0.25">
      <c r="A588" s="55"/>
      <c r="B588" s="55"/>
      <c r="C588" s="55"/>
    </row>
    <row r="589" spans="1:3" x14ac:dyDescent="0.25">
      <c r="A589" s="55"/>
      <c r="B589" s="55"/>
      <c r="C589" s="55"/>
    </row>
    <row r="590" spans="1:3" x14ac:dyDescent="0.25">
      <c r="A590" s="55"/>
      <c r="B590" s="55"/>
      <c r="C590" s="55"/>
    </row>
    <row r="591" spans="1:3" x14ac:dyDescent="0.25">
      <c r="A591" s="55"/>
      <c r="B591" s="55"/>
      <c r="C591" s="55"/>
    </row>
    <row r="592" spans="1:3" x14ac:dyDescent="0.25">
      <c r="A592" s="55"/>
      <c r="B592" s="55"/>
      <c r="C592" s="55"/>
    </row>
    <row r="593" spans="1:3" x14ac:dyDescent="0.25">
      <c r="A593" s="55"/>
      <c r="B593" s="55"/>
      <c r="C593" s="55"/>
    </row>
    <row r="594" spans="1:3" x14ac:dyDescent="0.25">
      <c r="A594" s="55"/>
      <c r="B594" s="55"/>
      <c r="C594" s="55"/>
    </row>
    <row r="595" spans="1:3" x14ac:dyDescent="0.25">
      <c r="A595" s="55"/>
      <c r="B595" s="55"/>
      <c r="C595" s="55"/>
    </row>
    <row r="596" spans="1:3" x14ac:dyDescent="0.25">
      <c r="A596" s="55"/>
      <c r="B596" s="55"/>
      <c r="C596" s="55"/>
    </row>
    <row r="597" spans="1:3" x14ac:dyDescent="0.25">
      <c r="A597" s="55"/>
      <c r="B597" s="55"/>
      <c r="C597" s="55"/>
    </row>
    <row r="598" spans="1:3" x14ac:dyDescent="0.25">
      <c r="A598" s="55"/>
      <c r="B598" s="55"/>
      <c r="C598" s="55"/>
    </row>
    <row r="599" spans="1:3" x14ac:dyDescent="0.25">
      <c r="A599" s="55"/>
      <c r="B599" s="55"/>
      <c r="C599" s="55"/>
    </row>
    <row r="600" spans="1:3" x14ac:dyDescent="0.25">
      <c r="A600" s="55"/>
      <c r="B600" s="55"/>
      <c r="C600" s="55"/>
    </row>
    <row r="601" spans="1:3" x14ac:dyDescent="0.25">
      <c r="A601" s="55"/>
      <c r="B601" s="55"/>
      <c r="C601" s="55"/>
    </row>
    <row r="602" spans="1:3" x14ac:dyDescent="0.25">
      <c r="A602" s="55"/>
      <c r="B602" s="55"/>
      <c r="C602" s="55"/>
    </row>
    <row r="603" spans="1:3" x14ac:dyDescent="0.25">
      <c r="A603" s="55"/>
      <c r="B603" s="55"/>
      <c r="C603" s="55"/>
    </row>
    <row r="604" spans="1:3" x14ac:dyDescent="0.25">
      <c r="A604" s="55"/>
      <c r="B604" s="55"/>
      <c r="C604" s="55"/>
    </row>
    <row r="605" spans="1:3" x14ac:dyDescent="0.25">
      <c r="A605" s="55"/>
      <c r="B605" s="55"/>
      <c r="C605" s="55"/>
    </row>
    <row r="606" spans="1:3" x14ac:dyDescent="0.25">
      <c r="A606" s="55"/>
      <c r="B606" s="55"/>
      <c r="C606" s="55"/>
    </row>
    <row r="607" spans="1:3" x14ac:dyDescent="0.25">
      <c r="A607" s="55"/>
      <c r="B607" s="55"/>
      <c r="C607" s="55"/>
    </row>
    <row r="608" spans="1:3" x14ac:dyDescent="0.25">
      <c r="A608" s="55"/>
      <c r="B608" s="55"/>
      <c r="C608" s="55"/>
    </row>
    <row r="609" spans="1:3" x14ac:dyDescent="0.25">
      <c r="A609" s="55"/>
      <c r="B609" s="55"/>
      <c r="C609" s="55"/>
    </row>
    <row r="610" spans="1:3" x14ac:dyDescent="0.25">
      <c r="A610" s="55"/>
      <c r="B610" s="55"/>
      <c r="C610" s="55"/>
    </row>
    <row r="611" spans="1:3" x14ac:dyDescent="0.25">
      <c r="A611" s="55"/>
      <c r="B611" s="55"/>
      <c r="C611" s="55"/>
    </row>
    <row r="612" spans="1:3" x14ac:dyDescent="0.25">
      <c r="A612" s="55"/>
      <c r="B612" s="55"/>
      <c r="C612" s="55"/>
    </row>
    <row r="613" spans="1:3" x14ac:dyDescent="0.25">
      <c r="A613" s="55"/>
      <c r="B613" s="55"/>
      <c r="C613" s="55"/>
    </row>
    <row r="614" spans="1:3" x14ac:dyDescent="0.25">
      <c r="A614" s="55"/>
      <c r="B614" s="55"/>
      <c r="C614" s="55"/>
    </row>
    <row r="615" spans="1:3" x14ac:dyDescent="0.25">
      <c r="A615" s="55"/>
      <c r="B615" s="55"/>
      <c r="C615" s="55"/>
    </row>
    <row r="616" spans="1:3" x14ac:dyDescent="0.25">
      <c r="A616" s="55"/>
      <c r="B616" s="55"/>
      <c r="C616" s="55"/>
    </row>
    <row r="617" spans="1:3" x14ac:dyDescent="0.25">
      <c r="A617" s="55"/>
      <c r="B617" s="55"/>
      <c r="C617" s="55"/>
    </row>
    <row r="618" spans="1:3" x14ac:dyDescent="0.25">
      <c r="A618" s="55"/>
      <c r="B618" s="55"/>
      <c r="C618" s="55"/>
    </row>
    <row r="619" spans="1:3" x14ac:dyDescent="0.25">
      <c r="A619" s="55"/>
      <c r="B619" s="55"/>
      <c r="C619" s="55"/>
    </row>
    <row r="620" spans="1:3" x14ac:dyDescent="0.25">
      <c r="A620" s="55"/>
      <c r="B620" s="55"/>
      <c r="C620" s="55"/>
    </row>
    <row r="621" spans="1:3" x14ac:dyDescent="0.25">
      <c r="A621" s="55"/>
      <c r="B621" s="55"/>
      <c r="C621" s="55"/>
    </row>
    <row r="622" spans="1:3" x14ac:dyDescent="0.25">
      <c r="A622" s="55"/>
      <c r="B622" s="55"/>
      <c r="C622" s="55"/>
    </row>
    <row r="623" spans="1:3" x14ac:dyDescent="0.25">
      <c r="A623" s="55"/>
      <c r="B623" s="55"/>
      <c r="C623" s="55"/>
    </row>
    <row r="624" spans="1:3" x14ac:dyDescent="0.25">
      <c r="A624" s="55"/>
      <c r="B624" s="55"/>
      <c r="C624" s="55"/>
    </row>
    <row r="625" spans="1:3" x14ac:dyDescent="0.25">
      <c r="A625" s="55"/>
      <c r="B625" s="55"/>
      <c r="C625" s="55"/>
    </row>
    <row r="626" spans="1:3" x14ac:dyDescent="0.25">
      <c r="A626" s="55"/>
      <c r="B626" s="55"/>
      <c r="C626" s="55"/>
    </row>
    <row r="627" spans="1:3" x14ac:dyDescent="0.25">
      <c r="A627" s="55"/>
      <c r="B627" s="55"/>
      <c r="C627" s="55"/>
    </row>
    <row r="628" spans="1:3" x14ac:dyDescent="0.25">
      <c r="A628" s="55"/>
      <c r="B628" s="55"/>
      <c r="C628" s="55"/>
    </row>
    <row r="629" spans="1:3" x14ac:dyDescent="0.25">
      <c r="A629" s="55"/>
      <c r="B629" s="55"/>
      <c r="C629" s="55"/>
    </row>
    <row r="630" spans="1:3" x14ac:dyDescent="0.25">
      <c r="A630" s="55"/>
      <c r="B630" s="55"/>
      <c r="C630" s="55"/>
    </row>
    <row r="631" spans="1:3" x14ac:dyDescent="0.25">
      <c r="A631" s="55"/>
      <c r="B631" s="55"/>
      <c r="C631" s="55"/>
    </row>
    <row r="632" spans="1:3" x14ac:dyDescent="0.25">
      <c r="A632" s="55"/>
      <c r="B632" s="55"/>
      <c r="C632" s="55"/>
    </row>
    <row r="633" spans="1:3" x14ac:dyDescent="0.25">
      <c r="A633" s="55"/>
      <c r="B633" s="55"/>
      <c r="C633" s="55"/>
    </row>
    <row r="634" spans="1:3" x14ac:dyDescent="0.25">
      <c r="A634" s="55"/>
      <c r="B634" s="55"/>
      <c r="C634" s="55"/>
    </row>
    <row r="635" spans="1:3" x14ac:dyDescent="0.25">
      <c r="A635" s="55"/>
      <c r="B635" s="55"/>
      <c r="C635" s="55"/>
    </row>
    <row r="636" spans="1:3" x14ac:dyDescent="0.25">
      <c r="A636" s="55"/>
      <c r="B636" s="55"/>
      <c r="C636" s="55"/>
    </row>
    <row r="637" spans="1:3" x14ac:dyDescent="0.25">
      <c r="A637" s="55"/>
      <c r="B637" s="55"/>
      <c r="C637" s="55"/>
    </row>
    <row r="638" spans="1:3" x14ac:dyDescent="0.25">
      <c r="A638" s="55"/>
      <c r="B638" s="55"/>
      <c r="C638" s="55"/>
    </row>
    <row r="639" spans="1:3" x14ac:dyDescent="0.25">
      <c r="A639" s="55"/>
      <c r="B639" s="55"/>
      <c r="C639" s="55"/>
    </row>
    <row r="640" spans="1:3" x14ac:dyDescent="0.25">
      <c r="A640" s="55"/>
      <c r="B640" s="55"/>
      <c r="C640" s="55"/>
    </row>
    <row r="641" spans="1:3" x14ac:dyDescent="0.25">
      <c r="A641" s="55"/>
      <c r="B641" s="55"/>
      <c r="C641" s="55"/>
    </row>
    <row r="642" spans="1:3" x14ac:dyDescent="0.25">
      <c r="A642" s="55"/>
      <c r="B642" s="55"/>
      <c r="C642" s="55"/>
    </row>
    <row r="643" spans="1:3" x14ac:dyDescent="0.25">
      <c r="A643" s="55"/>
      <c r="B643" s="55"/>
      <c r="C643" s="55"/>
    </row>
    <row r="644" spans="1:3" x14ac:dyDescent="0.25">
      <c r="A644" s="55"/>
      <c r="B644" s="55"/>
      <c r="C644" s="55"/>
    </row>
    <row r="645" spans="1:3" x14ac:dyDescent="0.25">
      <c r="A645" s="55"/>
      <c r="B645" s="55"/>
      <c r="C645" s="55"/>
    </row>
    <row r="646" spans="1:3" x14ac:dyDescent="0.25">
      <c r="A646" s="55"/>
      <c r="B646" s="55"/>
      <c r="C646" s="55"/>
    </row>
    <row r="647" spans="1:3" x14ac:dyDescent="0.25">
      <c r="A647" s="55"/>
      <c r="B647" s="55"/>
      <c r="C647" s="55"/>
    </row>
    <row r="648" spans="1:3" x14ac:dyDescent="0.25">
      <c r="A648" s="55"/>
      <c r="B648" s="55"/>
      <c r="C648" s="55"/>
    </row>
    <row r="649" spans="1:3" x14ac:dyDescent="0.25">
      <c r="A649" s="55"/>
      <c r="B649" s="55"/>
      <c r="C649" s="55"/>
    </row>
    <row r="650" spans="1:3" x14ac:dyDescent="0.25">
      <c r="A650" s="55"/>
      <c r="B650" s="55"/>
      <c r="C650" s="55"/>
    </row>
    <row r="651" spans="1:3" x14ac:dyDescent="0.25">
      <c r="A651" s="55"/>
      <c r="B651" s="55"/>
      <c r="C651" s="55"/>
    </row>
    <row r="652" spans="1:3" x14ac:dyDescent="0.25">
      <c r="A652" s="55"/>
      <c r="B652" s="55"/>
      <c r="C652" s="55"/>
    </row>
    <row r="653" spans="1:3" x14ac:dyDescent="0.25">
      <c r="A653" s="55"/>
      <c r="B653" s="55"/>
      <c r="C653" s="55"/>
    </row>
    <row r="654" spans="1:3" x14ac:dyDescent="0.25">
      <c r="A654" s="55"/>
      <c r="B654" s="55"/>
      <c r="C654" s="55"/>
    </row>
    <row r="655" spans="1:3" x14ac:dyDescent="0.25">
      <c r="A655" s="55"/>
      <c r="B655" s="55"/>
      <c r="C655" s="55"/>
    </row>
    <row r="656" spans="1:3" x14ac:dyDescent="0.25">
      <c r="A656" s="55"/>
      <c r="B656" s="55"/>
      <c r="C656" s="55"/>
    </row>
    <row r="657" spans="1:3" x14ac:dyDescent="0.25">
      <c r="A657" s="55"/>
      <c r="B657" s="55"/>
      <c r="C657" s="55"/>
    </row>
    <row r="658" spans="1:3" x14ac:dyDescent="0.25">
      <c r="A658" s="55"/>
      <c r="B658" s="55"/>
      <c r="C658" s="55"/>
    </row>
    <row r="659" spans="1:3" x14ac:dyDescent="0.25">
      <c r="A659" s="55"/>
      <c r="B659" s="55"/>
      <c r="C659" s="55"/>
    </row>
    <row r="660" spans="1:3" x14ac:dyDescent="0.25">
      <c r="A660" s="55"/>
      <c r="B660" s="55"/>
      <c r="C660" s="55"/>
    </row>
    <row r="661" spans="1:3" x14ac:dyDescent="0.25">
      <c r="A661" s="55"/>
      <c r="B661" s="55"/>
      <c r="C661" s="55"/>
    </row>
    <row r="662" spans="1:3" x14ac:dyDescent="0.25">
      <c r="A662" s="55"/>
      <c r="B662" s="55"/>
      <c r="C662" s="55"/>
    </row>
    <row r="663" spans="1:3" x14ac:dyDescent="0.25">
      <c r="A663" s="55"/>
      <c r="B663" s="55"/>
      <c r="C663" s="55"/>
    </row>
    <row r="664" spans="1:3" x14ac:dyDescent="0.25">
      <c r="A664" s="55"/>
      <c r="B664" s="55"/>
      <c r="C664" s="55"/>
    </row>
    <row r="665" spans="1:3" x14ac:dyDescent="0.25">
      <c r="A665" s="55"/>
      <c r="B665" s="55"/>
      <c r="C665" s="55"/>
    </row>
    <row r="666" spans="1:3" x14ac:dyDescent="0.25">
      <c r="A666" s="55"/>
      <c r="B666" s="55"/>
      <c r="C666" s="55"/>
    </row>
    <row r="667" spans="1:3" x14ac:dyDescent="0.25">
      <c r="A667" s="55"/>
      <c r="B667" s="55"/>
      <c r="C667" s="55"/>
    </row>
    <row r="668" spans="1:3" x14ac:dyDescent="0.25">
      <c r="A668" s="55"/>
      <c r="B668" s="55"/>
      <c r="C668" s="55"/>
    </row>
    <row r="669" spans="1:3" x14ac:dyDescent="0.25">
      <c r="A669" s="55"/>
      <c r="B669" s="55"/>
      <c r="C669" s="55"/>
    </row>
    <row r="670" spans="1:3" x14ac:dyDescent="0.25">
      <c r="A670" s="55"/>
      <c r="B670" s="55"/>
      <c r="C670" s="55"/>
    </row>
    <row r="671" spans="1:3" x14ac:dyDescent="0.25">
      <c r="A671" s="55"/>
      <c r="B671" s="55"/>
      <c r="C671" s="55"/>
    </row>
    <row r="672" spans="1:3" x14ac:dyDescent="0.25">
      <c r="A672" s="55"/>
      <c r="B672" s="55"/>
      <c r="C672" s="55"/>
    </row>
    <row r="673" spans="1:3" x14ac:dyDescent="0.25">
      <c r="A673" s="55"/>
      <c r="B673" s="55"/>
      <c r="C673" s="55"/>
    </row>
    <row r="674" spans="1:3" x14ac:dyDescent="0.25">
      <c r="A674" s="55"/>
      <c r="B674" s="55"/>
      <c r="C674" s="55"/>
    </row>
    <row r="675" spans="1:3" x14ac:dyDescent="0.25">
      <c r="A675" s="55"/>
      <c r="B675" s="55"/>
      <c r="C675" s="55"/>
    </row>
    <row r="676" spans="1:3" x14ac:dyDescent="0.25">
      <c r="A676" s="55"/>
      <c r="B676" s="55"/>
      <c r="C676" s="55"/>
    </row>
    <row r="677" spans="1:3" x14ac:dyDescent="0.25">
      <c r="A677" s="55"/>
      <c r="B677" s="55"/>
      <c r="C677" s="55"/>
    </row>
    <row r="678" spans="1:3" x14ac:dyDescent="0.25">
      <c r="A678" s="55"/>
      <c r="B678" s="55"/>
      <c r="C678" s="55"/>
    </row>
    <row r="679" spans="1:3" x14ac:dyDescent="0.25">
      <c r="A679" s="55"/>
      <c r="B679" s="55"/>
      <c r="C679" s="55"/>
    </row>
    <row r="680" spans="1:3" x14ac:dyDescent="0.25">
      <c r="A680" s="55"/>
      <c r="B680" s="55"/>
      <c r="C680" s="55"/>
    </row>
    <row r="681" spans="1:3" x14ac:dyDescent="0.25">
      <c r="A681" s="55"/>
      <c r="B681" s="55"/>
      <c r="C681" s="55"/>
    </row>
    <row r="682" spans="1:3" x14ac:dyDescent="0.25">
      <c r="A682" s="55"/>
      <c r="B682" s="55"/>
      <c r="C682" s="55"/>
    </row>
    <row r="683" spans="1:3" x14ac:dyDescent="0.25">
      <c r="A683" s="55"/>
      <c r="B683" s="55"/>
      <c r="C683" s="55"/>
    </row>
    <row r="684" spans="1:3" x14ac:dyDescent="0.25">
      <c r="A684" s="55"/>
      <c r="B684" s="55"/>
      <c r="C684" s="55"/>
    </row>
    <row r="685" spans="1:3" x14ac:dyDescent="0.25">
      <c r="A685" s="55"/>
      <c r="B685" s="55"/>
      <c r="C685" s="55"/>
    </row>
    <row r="686" spans="1:3" x14ac:dyDescent="0.25">
      <c r="A686" s="55"/>
      <c r="B686" s="55"/>
      <c r="C686" s="55"/>
    </row>
    <row r="687" spans="1:3" x14ac:dyDescent="0.25">
      <c r="A687" s="55"/>
      <c r="B687" s="55"/>
      <c r="C687" s="55"/>
    </row>
    <row r="688" spans="1:3" x14ac:dyDescent="0.25">
      <c r="A688" s="55"/>
      <c r="B688" s="55"/>
      <c r="C688" s="55"/>
    </row>
    <row r="689" spans="1:3" x14ac:dyDescent="0.25">
      <c r="A689" s="55"/>
      <c r="B689" s="55"/>
      <c r="C689" s="55"/>
    </row>
    <row r="690" spans="1:3" x14ac:dyDescent="0.25">
      <c r="A690" s="55"/>
      <c r="B690" s="55"/>
      <c r="C690" s="55"/>
    </row>
    <row r="691" spans="1:3" x14ac:dyDescent="0.25">
      <c r="A691" s="55"/>
      <c r="B691" s="55"/>
      <c r="C691" s="55"/>
    </row>
    <row r="692" spans="1:3" x14ac:dyDescent="0.25">
      <c r="A692" s="55"/>
      <c r="B692" s="55"/>
      <c r="C692" s="55"/>
    </row>
    <row r="693" spans="1:3" x14ac:dyDescent="0.25">
      <c r="A693" s="55"/>
      <c r="B693" s="55"/>
      <c r="C693" s="55"/>
    </row>
    <row r="694" spans="1:3" x14ac:dyDescent="0.25">
      <c r="A694" s="55"/>
      <c r="B694" s="55"/>
      <c r="C694" s="55"/>
    </row>
    <row r="695" spans="1:3" x14ac:dyDescent="0.25">
      <c r="A695" s="55"/>
      <c r="B695" s="55"/>
      <c r="C695" s="55"/>
    </row>
    <row r="696" spans="1:3" x14ac:dyDescent="0.25">
      <c r="A696" s="55"/>
      <c r="B696" s="55"/>
      <c r="C696" s="55"/>
    </row>
    <row r="697" spans="1:3" x14ac:dyDescent="0.25">
      <c r="A697" s="55"/>
      <c r="B697" s="55"/>
      <c r="C697" s="55"/>
    </row>
    <row r="698" spans="1:3" x14ac:dyDescent="0.25">
      <c r="A698" s="55"/>
      <c r="B698" s="55"/>
      <c r="C698" s="55"/>
    </row>
    <row r="699" spans="1:3" x14ac:dyDescent="0.25">
      <c r="A699" s="55"/>
      <c r="B699" s="55"/>
      <c r="C699" s="55"/>
    </row>
    <row r="700" spans="1:3" x14ac:dyDescent="0.25">
      <c r="A700" s="55"/>
      <c r="B700" s="55"/>
      <c r="C700" s="55"/>
    </row>
    <row r="701" spans="1:3" x14ac:dyDescent="0.25">
      <c r="A701" s="55"/>
      <c r="B701" s="55"/>
      <c r="C701" s="55"/>
    </row>
    <row r="702" spans="1:3" x14ac:dyDescent="0.25">
      <c r="A702" s="55"/>
      <c r="B702" s="55"/>
      <c r="C702" s="55"/>
    </row>
    <row r="703" spans="1:3" x14ac:dyDescent="0.25">
      <c r="A703" s="55"/>
      <c r="B703" s="55"/>
      <c r="C703" s="55"/>
    </row>
    <row r="704" spans="1:3" x14ac:dyDescent="0.25">
      <c r="A704" s="55"/>
      <c r="B704" s="55"/>
      <c r="C704" s="55"/>
    </row>
    <row r="705" spans="1:3" x14ac:dyDescent="0.25">
      <c r="A705" s="55"/>
      <c r="B705" s="55"/>
      <c r="C705" s="55"/>
    </row>
    <row r="706" spans="1:3" x14ac:dyDescent="0.25">
      <c r="A706" s="55"/>
      <c r="B706" s="55"/>
      <c r="C706" s="55"/>
    </row>
    <row r="707" spans="1:3" x14ac:dyDescent="0.25">
      <c r="A707" s="55"/>
      <c r="B707" s="55"/>
      <c r="C707" s="55"/>
    </row>
    <row r="708" spans="1:3" x14ac:dyDescent="0.25">
      <c r="A708" s="55"/>
      <c r="B708" s="55"/>
      <c r="C708" s="55"/>
    </row>
    <row r="709" spans="1:3" x14ac:dyDescent="0.25">
      <c r="A709" s="55"/>
      <c r="B709" s="55"/>
      <c r="C709" s="55"/>
    </row>
    <row r="710" spans="1:3" x14ac:dyDescent="0.25">
      <c r="A710" s="55"/>
      <c r="B710" s="55"/>
      <c r="C710" s="55"/>
    </row>
    <row r="711" spans="1:3" x14ac:dyDescent="0.25">
      <c r="A711" s="55"/>
      <c r="B711" s="55"/>
      <c r="C711" s="55"/>
    </row>
    <row r="712" spans="1:3" x14ac:dyDescent="0.25">
      <c r="A712" s="55"/>
      <c r="B712" s="55"/>
      <c r="C712" s="55"/>
    </row>
    <row r="713" spans="1:3" x14ac:dyDescent="0.25">
      <c r="A713" s="55"/>
      <c r="B713" s="55"/>
      <c r="C713" s="55"/>
    </row>
    <row r="714" spans="1:3" x14ac:dyDescent="0.25">
      <c r="A714" s="55"/>
      <c r="B714" s="55"/>
      <c r="C714" s="55"/>
    </row>
    <row r="715" spans="1:3" x14ac:dyDescent="0.25">
      <c r="A715" s="55"/>
      <c r="B715" s="55"/>
      <c r="C715" s="55"/>
    </row>
    <row r="716" spans="1:3" x14ac:dyDescent="0.25">
      <c r="A716" s="55"/>
      <c r="B716" s="55"/>
      <c r="C716" s="55"/>
    </row>
    <row r="717" spans="1:3" x14ac:dyDescent="0.25">
      <c r="A717" s="55"/>
      <c r="B717" s="55"/>
      <c r="C717" s="55"/>
    </row>
    <row r="718" spans="1:3" x14ac:dyDescent="0.25">
      <c r="A718" s="55"/>
      <c r="B718" s="55"/>
      <c r="C718" s="55"/>
    </row>
    <row r="719" spans="1:3" x14ac:dyDescent="0.25">
      <c r="A719" s="55"/>
      <c r="B719" s="55"/>
      <c r="C719" s="55"/>
    </row>
    <row r="720" spans="1:3" x14ac:dyDescent="0.25">
      <c r="A720" s="55"/>
      <c r="B720" s="55"/>
      <c r="C720" s="55"/>
    </row>
    <row r="721" spans="1:3" x14ac:dyDescent="0.25">
      <c r="A721" s="55"/>
      <c r="B721" s="55"/>
      <c r="C721" s="55"/>
    </row>
    <row r="722" spans="1:3" x14ac:dyDescent="0.25">
      <c r="A722" s="55"/>
      <c r="B722" s="55"/>
      <c r="C722" s="55"/>
    </row>
    <row r="723" spans="1:3" x14ac:dyDescent="0.25">
      <c r="A723" s="55"/>
      <c r="B723" s="55"/>
      <c r="C723" s="55"/>
    </row>
    <row r="724" spans="1:3" x14ac:dyDescent="0.25">
      <c r="A724" s="55"/>
      <c r="B724" s="55"/>
      <c r="C724" s="55"/>
    </row>
    <row r="725" spans="1:3" x14ac:dyDescent="0.25">
      <c r="A725" s="55"/>
      <c r="B725" s="55"/>
      <c r="C725" s="55"/>
    </row>
    <row r="726" spans="1:3" x14ac:dyDescent="0.25">
      <c r="A726" s="55"/>
      <c r="B726" s="55"/>
      <c r="C726" s="55"/>
    </row>
    <row r="727" spans="1:3" x14ac:dyDescent="0.25">
      <c r="A727" s="55"/>
      <c r="B727" s="55"/>
      <c r="C727" s="55"/>
    </row>
    <row r="728" spans="1:3" x14ac:dyDescent="0.25">
      <c r="A728" s="55"/>
      <c r="B728" s="55"/>
      <c r="C728" s="55"/>
    </row>
    <row r="729" spans="1:3" x14ac:dyDescent="0.25">
      <c r="A729" s="55"/>
      <c r="B729" s="55"/>
      <c r="C729" s="55"/>
    </row>
    <row r="730" spans="1:3" x14ac:dyDescent="0.25">
      <c r="A730" s="55"/>
      <c r="B730" s="55"/>
      <c r="C730" s="55"/>
    </row>
    <row r="731" spans="1:3" x14ac:dyDescent="0.25">
      <c r="A731" s="55"/>
      <c r="B731" s="55"/>
      <c r="C731" s="55"/>
    </row>
    <row r="732" spans="1:3" x14ac:dyDescent="0.25">
      <c r="A732" s="55"/>
      <c r="B732" s="55"/>
      <c r="C732" s="55"/>
    </row>
    <row r="733" spans="1:3" x14ac:dyDescent="0.25">
      <c r="A733" s="55"/>
      <c r="B733" s="55"/>
      <c r="C733" s="55"/>
    </row>
    <row r="734" spans="1:3" x14ac:dyDescent="0.25">
      <c r="A734" s="55"/>
      <c r="B734" s="55"/>
      <c r="C734" s="55"/>
    </row>
    <row r="735" spans="1:3" x14ac:dyDescent="0.25">
      <c r="A735" s="55"/>
      <c r="B735" s="55"/>
      <c r="C735" s="55"/>
    </row>
    <row r="736" spans="1:3" x14ac:dyDescent="0.25">
      <c r="A736" s="55"/>
      <c r="B736" s="55"/>
      <c r="C736" s="55"/>
    </row>
    <row r="737" spans="1:3" x14ac:dyDescent="0.25">
      <c r="A737" s="55"/>
      <c r="B737" s="55"/>
      <c r="C737" s="55"/>
    </row>
    <row r="738" spans="1:3" x14ac:dyDescent="0.25">
      <c r="A738" s="55"/>
      <c r="B738" s="55"/>
      <c r="C738" s="55"/>
    </row>
    <row r="739" spans="1:3" x14ac:dyDescent="0.25">
      <c r="A739" s="55"/>
      <c r="B739" s="55"/>
      <c r="C739" s="55"/>
    </row>
    <row r="740" spans="1:3" x14ac:dyDescent="0.25">
      <c r="A740" s="55"/>
      <c r="B740" s="55"/>
      <c r="C740" s="55"/>
    </row>
    <row r="741" spans="1:3" x14ac:dyDescent="0.25">
      <c r="A741" s="55"/>
      <c r="B741" s="55"/>
      <c r="C741" s="55"/>
    </row>
    <row r="742" spans="1:3" x14ac:dyDescent="0.25">
      <c r="A742" s="55"/>
      <c r="B742" s="55"/>
      <c r="C742" s="55"/>
    </row>
    <row r="743" spans="1:3" x14ac:dyDescent="0.25">
      <c r="A743" s="55"/>
      <c r="B743" s="55"/>
      <c r="C743" s="55"/>
    </row>
    <row r="744" spans="1:3" x14ac:dyDescent="0.25">
      <c r="A744" s="55"/>
      <c r="B744" s="55"/>
      <c r="C744" s="55"/>
    </row>
    <row r="745" spans="1:3" x14ac:dyDescent="0.25">
      <c r="A745" s="55"/>
      <c r="B745" s="55"/>
      <c r="C745" s="55"/>
    </row>
    <row r="746" spans="1:3" x14ac:dyDescent="0.25">
      <c r="A746" s="55"/>
      <c r="B746" s="55"/>
      <c r="C746" s="55"/>
    </row>
    <row r="747" spans="1:3" x14ac:dyDescent="0.25">
      <c r="A747" s="55"/>
      <c r="B747" s="55"/>
      <c r="C747" s="55"/>
    </row>
    <row r="748" spans="1:3" x14ac:dyDescent="0.25">
      <c r="A748" s="55"/>
      <c r="B748" s="55"/>
      <c r="C748" s="55"/>
    </row>
    <row r="749" spans="1:3" x14ac:dyDescent="0.25">
      <c r="A749" s="55"/>
      <c r="B749" s="55"/>
      <c r="C749" s="55"/>
    </row>
    <row r="750" spans="1:3" x14ac:dyDescent="0.25">
      <c r="A750" s="55"/>
      <c r="B750" s="55"/>
      <c r="C750" s="55"/>
    </row>
    <row r="751" spans="1:3" x14ac:dyDescent="0.25">
      <c r="A751" s="55"/>
      <c r="B751" s="55"/>
      <c r="C751" s="55"/>
    </row>
    <row r="752" spans="1:3" x14ac:dyDescent="0.25">
      <c r="A752" s="55"/>
      <c r="B752" s="55"/>
      <c r="C752" s="55"/>
    </row>
    <row r="753" spans="1:3" x14ac:dyDescent="0.25">
      <c r="A753" s="55"/>
      <c r="B753" s="55"/>
      <c r="C753" s="55"/>
    </row>
    <row r="754" spans="1:3" x14ac:dyDescent="0.25">
      <c r="A754" s="55"/>
      <c r="B754" s="55"/>
      <c r="C754" s="55"/>
    </row>
    <row r="755" spans="1:3" x14ac:dyDescent="0.25">
      <c r="A755" s="55"/>
      <c r="B755" s="55"/>
      <c r="C755" s="55"/>
    </row>
    <row r="756" spans="1:3" x14ac:dyDescent="0.25">
      <c r="A756" s="55"/>
      <c r="B756" s="55"/>
      <c r="C756" s="55"/>
    </row>
    <row r="757" spans="1:3" x14ac:dyDescent="0.25">
      <c r="A757" s="55"/>
      <c r="B757" s="55"/>
      <c r="C757" s="55"/>
    </row>
    <row r="758" spans="1:3" x14ac:dyDescent="0.25">
      <c r="A758" s="55"/>
      <c r="B758" s="55"/>
      <c r="C758" s="55"/>
    </row>
    <row r="759" spans="1:3" x14ac:dyDescent="0.25">
      <c r="A759" s="55"/>
      <c r="B759" s="55"/>
      <c r="C759" s="55"/>
    </row>
    <row r="760" spans="1:3" x14ac:dyDescent="0.25">
      <c r="A760" s="55"/>
      <c r="B760" s="55"/>
      <c r="C760" s="55"/>
    </row>
    <row r="761" spans="1:3" x14ac:dyDescent="0.25">
      <c r="A761" s="55"/>
      <c r="B761" s="55"/>
      <c r="C761" s="55"/>
    </row>
    <row r="762" spans="1:3" x14ac:dyDescent="0.25">
      <c r="A762" s="55"/>
      <c r="B762" s="55"/>
      <c r="C762" s="55"/>
    </row>
    <row r="763" spans="1:3" x14ac:dyDescent="0.25">
      <c r="A763" s="55"/>
      <c r="B763" s="55"/>
      <c r="C763" s="55"/>
    </row>
    <row r="764" spans="1:3" x14ac:dyDescent="0.25">
      <c r="A764" s="55"/>
      <c r="B764" s="55"/>
      <c r="C764" s="55"/>
    </row>
    <row r="765" spans="1:3" x14ac:dyDescent="0.25">
      <c r="A765" s="55"/>
      <c r="B765" s="55"/>
      <c r="C765" s="55"/>
    </row>
    <row r="766" spans="1:3" x14ac:dyDescent="0.25">
      <c r="A766" s="55"/>
      <c r="B766" s="55"/>
      <c r="C766" s="55"/>
    </row>
    <row r="767" spans="1:3" x14ac:dyDescent="0.25">
      <c r="A767" s="55"/>
      <c r="B767" s="55"/>
      <c r="C767" s="55"/>
    </row>
    <row r="768" spans="1:3" x14ac:dyDescent="0.25">
      <c r="A768" s="55"/>
      <c r="B768" s="55"/>
      <c r="C768" s="55"/>
    </row>
    <row r="769" spans="1:3" x14ac:dyDescent="0.25">
      <c r="A769" s="55"/>
      <c r="B769" s="55"/>
      <c r="C769" s="55"/>
    </row>
    <row r="770" spans="1:3" x14ac:dyDescent="0.25">
      <c r="A770" s="55"/>
      <c r="B770" s="55"/>
      <c r="C770" s="55"/>
    </row>
    <row r="771" spans="1:3" x14ac:dyDescent="0.25">
      <c r="A771" s="55"/>
      <c r="B771" s="55"/>
      <c r="C771" s="55"/>
    </row>
    <row r="772" spans="1:3" x14ac:dyDescent="0.25">
      <c r="A772" s="55"/>
      <c r="B772" s="55"/>
      <c r="C772" s="55"/>
    </row>
    <row r="773" spans="1:3" x14ac:dyDescent="0.25">
      <c r="A773" s="55"/>
      <c r="B773" s="55"/>
      <c r="C773" s="55"/>
    </row>
    <row r="774" spans="1:3" x14ac:dyDescent="0.25">
      <c r="A774" s="55"/>
      <c r="B774" s="55"/>
      <c r="C774" s="55"/>
    </row>
    <row r="775" spans="1:3" x14ac:dyDescent="0.25">
      <c r="A775" s="55"/>
      <c r="B775" s="55"/>
      <c r="C775" s="55"/>
    </row>
    <row r="776" spans="1:3" x14ac:dyDescent="0.25">
      <c r="A776" s="55"/>
      <c r="B776" s="55"/>
      <c r="C776" s="55"/>
    </row>
    <row r="777" spans="1:3" x14ac:dyDescent="0.25">
      <c r="A777" s="55"/>
      <c r="B777" s="55"/>
      <c r="C777" s="55"/>
    </row>
    <row r="778" spans="1:3" x14ac:dyDescent="0.25">
      <c r="A778" s="55"/>
      <c r="B778" s="55"/>
      <c r="C778" s="55"/>
    </row>
    <row r="779" spans="1:3" x14ac:dyDescent="0.25">
      <c r="A779" s="55"/>
      <c r="B779" s="55"/>
      <c r="C779" s="55"/>
    </row>
    <row r="780" spans="1:3" x14ac:dyDescent="0.25">
      <c r="A780" s="55"/>
      <c r="B780" s="55"/>
      <c r="C780" s="55"/>
    </row>
    <row r="781" spans="1:3" x14ac:dyDescent="0.25">
      <c r="A781" s="55"/>
      <c r="B781" s="55"/>
      <c r="C781" s="55"/>
    </row>
    <row r="782" spans="1:3" x14ac:dyDescent="0.25">
      <c r="A782" s="55"/>
      <c r="B782" s="55"/>
      <c r="C782" s="55"/>
    </row>
    <row r="783" spans="1:3" x14ac:dyDescent="0.25">
      <c r="A783" s="55"/>
      <c r="B783" s="55"/>
      <c r="C783" s="55"/>
    </row>
    <row r="784" spans="1:3" x14ac:dyDescent="0.25">
      <c r="A784" s="55"/>
      <c r="B784" s="55"/>
      <c r="C784" s="55"/>
    </row>
    <row r="785" spans="1:3" x14ac:dyDescent="0.25">
      <c r="A785" s="55"/>
      <c r="B785" s="55"/>
      <c r="C785" s="55"/>
    </row>
    <row r="786" spans="1:3" x14ac:dyDescent="0.25">
      <c r="A786" s="55"/>
      <c r="B786" s="55"/>
      <c r="C786" s="55"/>
    </row>
    <row r="787" spans="1:3" x14ac:dyDescent="0.25">
      <c r="A787" s="55"/>
      <c r="B787" s="55"/>
      <c r="C787" s="55"/>
    </row>
    <row r="788" spans="1:3" x14ac:dyDescent="0.25">
      <c r="A788" s="55"/>
      <c r="B788" s="55"/>
      <c r="C788" s="55"/>
    </row>
    <row r="789" spans="1:3" x14ac:dyDescent="0.25">
      <c r="A789" s="55"/>
      <c r="B789" s="55"/>
      <c r="C789" s="55"/>
    </row>
    <row r="790" spans="1:3" x14ac:dyDescent="0.25">
      <c r="A790" s="55"/>
      <c r="B790" s="55"/>
      <c r="C790" s="55"/>
    </row>
    <row r="791" spans="1:3" x14ac:dyDescent="0.25">
      <c r="A791" s="55"/>
      <c r="B791" s="55"/>
      <c r="C791" s="55"/>
    </row>
    <row r="792" spans="1:3" x14ac:dyDescent="0.25">
      <c r="A792" s="55"/>
      <c r="B792" s="55"/>
      <c r="C792" s="55"/>
    </row>
    <row r="793" spans="1:3" x14ac:dyDescent="0.25">
      <c r="A793" s="55"/>
      <c r="B793" s="55"/>
      <c r="C793" s="55"/>
    </row>
    <row r="794" spans="1:3" x14ac:dyDescent="0.25">
      <c r="A794" s="55"/>
      <c r="B794" s="55"/>
      <c r="C794" s="55"/>
    </row>
    <row r="795" spans="1:3" x14ac:dyDescent="0.25">
      <c r="A795" s="55"/>
      <c r="B795" s="55"/>
      <c r="C795" s="55"/>
    </row>
    <row r="796" spans="1:3" x14ac:dyDescent="0.25">
      <c r="A796" s="55"/>
      <c r="B796" s="55"/>
      <c r="C796" s="55"/>
    </row>
    <row r="797" spans="1:3" x14ac:dyDescent="0.25">
      <c r="A797" s="55"/>
      <c r="B797" s="55"/>
      <c r="C797" s="55"/>
    </row>
    <row r="798" spans="1:3" x14ac:dyDescent="0.25">
      <c r="A798" s="55"/>
      <c r="B798" s="55"/>
      <c r="C798" s="55"/>
    </row>
    <row r="799" spans="1:3" x14ac:dyDescent="0.25">
      <c r="A799" s="55"/>
      <c r="B799" s="55"/>
      <c r="C799" s="55"/>
    </row>
    <row r="800" spans="1:3" x14ac:dyDescent="0.25">
      <c r="A800" s="55"/>
      <c r="B800" s="55"/>
      <c r="C800" s="55"/>
    </row>
    <row r="801" spans="1:3" x14ac:dyDescent="0.25">
      <c r="A801" s="55"/>
      <c r="B801" s="55"/>
      <c r="C801" s="55"/>
    </row>
    <row r="802" spans="1:3" x14ac:dyDescent="0.25">
      <c r="A802" s="55"/>
      <c r="B802" s="55"/>
      <c r="C802" s="55"/>
    </row>
    <row r="803" spans="1:3" x14ac:dyDescent="0.25">
      <c r="A803" s="55"/>
      <c r="B803" s="55"/>
      <c r="C803" s="55"/>
    </row>
    <row r="804" spans="1:3" x14ac:dyDescent="0.25">
      <c r="A804" s="55"/>
      <c r="B804" s="55"/>
      <c r="C804" s="55"/>
    </row>
    <row r="805" spans="1:3" x14ac:dyDescent="0.25">
      <c r="A805" s="55"/>
      <c r="B805" s="55"/>
      <c r="C805" s="55"/>
    </row>
    <row r="806" spans="1:3" x14ac:dyDescent="0.25">
      <c r="A806" s="55"/>
      <c r="B806" s="55"/>
      <c r="C806" s="55"/>
    </row>
    <row r="807" spans="1:3" x14ac:dyDescent="0.25">
      <c r="A807" s="55"/>
      <c r="B807" s="55"/>
      <c r="C807" s="55"/>
    </row>
    <row r="808" spans="1:3" x14ac:dyDescent="0.25">
      <c r="A808" s="55"/>
      <c r="B808" s="55"/>
      <c r="C808" s="55"/>
    </row>
    <row r="809" spans="1:3" x14ac:dyDescent="0.25">
      <c r="A809" s="55"/>
      <c r="B809" s="55"/>
      <c r="C809" s="55"/>
    </row>
    <row r="810" spans="1:3" x14ac:dyDescent="0.25">
      <c r="A810" s="55"/>
      <c r="B810" s="55"/>
      <c r="C810" s="55"/>
    </row>
    <row r="811" spans="1:3" x14ac:dyDescent="0.25">
      <c r="A811" s="55"/>
      <c r="B811" s="55"/>
      <c r="C811" s="55"/>
    </row>
    <row r="812" spans="1:3" x14ac:dyDescent="0.25">
      <c r="A812" s="55"/>
      <c r="B812" s="55"/>
      <c r="C812" s="55"/>
    </row>
    <row r="813" spans="1:3" x14ac:dyDescent="0.25">
      <c r="A813" s="55"/>
      <c r="B813" s="55"/>
      <c r="C813" s="55"/>
    </row>
    <row r="814" spans="1:3" x14ac:dyDescent="0.25">
      <c r="A814" s="55"/>
      <c r="B814" s="55"/>
      <c r="C814" s="55"/>
    </row>
    <row r="815" spans="1:3" x14ac:dyDescent="0.25">
      <c r="A815" s="55"/>
      <c r="B815" s="55"/>
      <c r="C815" s="55"/>
    </row>
    <row r="816" spans="1:3" x14ac:dyDescent="0.25">
      <c r="A816" s="55"/>
      <c r="B816" s="55"/>
      <c r="C816" s="55"/>
    </row>
    <row r="817" spans="1:3" x14ac:dyDescent="0.25">
      <c r="A817" s="55"/>
      <c r="B817" s="55"/>
      <c r="C817" s="55"/>
    </row>
    <row r="818" spans="1:3" x14ac:dyDescent="0.25">
      <c r="A818" s="55"/>
      <c r="B818" s="55"/>
      <c r="C818" s="55"/>
    </row>
    <row r="819" spans="1:3" x14ac:dyDescent="0.25">
      <c r="A819" s="55"/>
      <c r="B819" s="55"/>
      <c r="C819" s="55"/>
    </row>
    <row r="820" spans="1:3" x14ac:dyDescent="0.25">
      <c r="A820" s="55"/>
      <c r="B820" s="55"/>
      <c r="C820" s="55"/>
    </row>
    <row r="821" spans="1:3" x14ac:dyDescent="0.25">
      <c r="A821" s="55"/>
      <c r="B821" s="55"/>
      <c r="C821" s="55"/>
    </row>
    <row r="822" spans="1:3" x14ac:dyDescent="0.25">
      <c r="A822" s="55"/>
      <c r="B822" s="55"/>
      <c r="C822" s="55"/>
    </row>
    <row r="823" spans="1:3" x14ac:dyDescent="0.25">
      <c r="A823" s="55"/>
      <c r="B823" s="55"/>
      <c r="C823" s="55"/>
    </row>
    <row r="824" spans="1:3" x14ac:dyDescent="0.25">
      <c r="A824" s="55"/>
      <c r="B824" s="55"/>
      <c r="C824" s="55"/>
    </row>
    <row r="825" spans="1:3" x14ac:dyDescent="0.25">
      <c r="A825" s="55"/>
      <c r="B825" s="55"/>
      <c r="C825" s="55"/>
    </row>
    <row r="826" spans="1:3" x14ac:dyDescent="0.25">
      <c r="A826" s="55"/>
      <c r="B826" s="55"/>
      <c r="C826" s="55"/>
    </row>
    <row r="827" spans="1:3" x14ac:dyDescent="0.25">
      <c r="A827" s="55"/>
      <c r="B827" s="55"/>
      <c r="C827" s="55"/>
    </row>
    <row r="828" spans="1:3" x14ac:dyDescent="0.25">
      <c r="A828" s="55"/>
      <c r="B828" s="55"/>
      <c r="C828" s="55"/>
    </row>
    <row r="829" spans="1:3" x14ac:dyDescent="0.25">
      <c r="A829" s="55"/>
      <c r="B829" s="55"/>
      <c r="C829" s="55"/>
    </row>
    <row r="830" spans="1:3" x14ac:dyDescent="0.25">
      <c r="A830" s="55"/>
      <c r="B830" s="55"/>
      <c r="C830" s="55"/>
    </row>
    <row r="831" spans="1:3" x14ac:dyDescent="0.25">
      <c r="A831" s="55"/>
      <c r="B831" s="55"/>
      <c r="C831" s="55"/>
    </row>
    <row r="832" spans="1:3" x14ac:dyDescent="0.25">
      <c r="A832" s="55"/>
      <c r="B832" s="55"/>
      <c r="C832" s="55"/>
    </row>
    <row r="833" spans="1:3" x14ac:dyDescent="0.25">
      <c r="A833" s="55"/>
      <c r="B833" s="55"/>
      <c r="C833" s="55"/>
    </row>
    <row r="834" spans="1:3" x14ac:dyDescent="0.25">
      <c r="A834" s="55"/>
      <c r="B834" s="55"/>
      <c r="C834" s="55"/>
    </row>
    <row r="835" spans="1:3" x14ac:dyDescent="0.25">
      <c r="A835" s="55"/>
      <c r="B835" s="55"/>
      <c r="C835" s="55"/>
    </row>
    <row r="836" spans="1:3" x14ac:dyDescent="0.25">
      <c r="A836" s="55"/>
      <c r="B836" s="55"/>
      <c r="C836" s="55"/>
    </row>
    <row r="837" spans="1:3" x14ac:dyDescent="0.25">
      <c r="A837" s="55"/>
      <c r="B837" s="55"/>
      <c r="C837" s="55"/>
    </row>
    <row r="838" spans="1:3" x14ac:dyDescent="0.25">
      <c r="A838" s="55"/>
      <c r="B838" s="55"/>
      <c r="C838" s="55"/>
    </row>
    <row r="839" spans="1:3" x14ac:dyDescent="0.25">
      <c r="A839" s="55"/>
      <c r="B839" s="55"/>
      <c r="C839" s="55"/>
    </row>
    <row r="840" spans="1:3" x14ac:dyDescent="0.25">
      <c r="A840" s="55"/>
      <c r="B840" s="55"/>
      <c r="C840" s="55"/>
    </row>
    <row r="841" spans="1:3" x14ac:dyDescent="0.25">
      <c r="A841" s="55"/>
      <c r="B841" s="55"/>
      <c r="C841" s="55"/>
    </row>
    <row r="842" spans="1:3" x14ac:dyDescent="0.25">
      <c r="A842" s="55"/>
      <c r="B842" s="55"/>
      <c r="C842" s="55"/>
    </row>
    <row r="843" spans="1:3" x14ac:dyDescent="0.25">
      <c r="A843" s="55"/>
      <c r="B843" s="55"/>
      <c r="C843" s="55"/>
    </row>
    <row r="844" spans="1:3" x14ac:dyDescent="0.25">
      <c r="A844" s="55"/>
      <c r="B844" s="55"/>
      <c r="C844" s="55"/>
    </row>
    <row r="845" spans="1:3" x14ac:dyDescent="0.25">
      <c r="A845" s="55"/>
      <c r="B845" s="55"/>
      <c r="C845" s="55"/>
    </row>
    <row r="846" spans="1:3" x14ac:dyDescent="0.25">
      <c r="A846" s="55"/>
      <c r="B846" s="55"/>
      <c r="C846" s="55"/>
    </row>
    <row r="847" spans="1:3" x14ac:dyDescent="0.25">
      <c r="A847" s="55"/>
      <c r="B847" s="55"/>
      <c r="C847" s="55"/>
    </row>
    <row r="848" spans="1:3" x14ac:dyDescent="0.25">
      <c r="A848" s="55"/>
      <c r="B848" s="55"/>
      <c r="C848" s="55"/>
    </row>
    <row r="849" spans="1:3" x14ac:dyDescent="0.25">
      <c r="A849" s="55"/>
      <c r="B849" s="55"/>
      <c r="C849" s="55"/>
    </row>
    <row r="850" spans="1:3" x14ac:dyDescent="0.25">
      <c r="A850" s="55"/>
      <c r="B850" s="55"/>
      <c r="C850" s="55"/>
    </row>
    <row r="851" spans="1:3" x14ac:dyDescent="0.25">
      <c r="A851" s="55"/>
      <c r="B851" s="55"/>
      <c r="C851" s="55"/>
    </row>
    <row r="852" spans="1:3" x14ac:dyDescent="0.25">
      <c r="A852" s="55"/>
      <c r="B852" s="55"/>
      <c r="C852" s="55"/>
    </row>
    <row r="853" spans="1:3" x14ac:dyDescent="0.25">
      <c r="A853" s="55"/>
      <c r="B853" s="55"/>
      <c r="C853" s="55"/>
    </row>
    <row r="854" spans="1:3" x14ac:dyDescent="0.25">
      <c r="A854" s="55"/>
      <c r="B854" s="55"/>
      <c r="C854" s="55"/>
    </row>
    <row r="855" spans="1:3" x14ac:dyDescent="0.25">
      <c r="A855" s="55"/>
      <c r="B855" s="55"/>
      <c r="C855" s="55"/>
    </row>
    <row r="856" spans="1:3" x14ac:dyDescent="0.25">
      <c r="A856" s="55"/>
      <c r="B856" s="55"/>
      <c r="C856" s="55"/>
    </row>
    <row r="857" spans="1:3" x14ac:dyDescent="0.25">
      <c r="A857" s="55"/>
      <c r="B857" s="55"/>
      <c r="C857" s="55"/>
    </row>
    <row r="858" spans="1:3" x14ac:dyDescent="0.25">
      <c r="A858" s="55"/>
      <c r="B858" s="55"/>
      <c r="C858" s="55"/>
    </row>
    <row r="859" spans="1:3" x14ac:dyDescent="0.25">
      <c r="A859" s="55"/>
      <c r="B859" s="55"/>
      <c r="C859" s="55"/>
    </row>
    <row r="860" spans="1:3" x14ac:dyDescent="0.25">
      <c r="A860" s="55"/>
      <c r="B860" s="55"/>
      <c r="C860" s="55"/>
    </row>
    <row r="861" spans="1:3" x14ac:dyDescent="0.25">
      <c r="A861" s="55"/>
      <c r="B861" s="55"/>
      <c r="C861" s="55"/>
    </row>
    <row r="862" spans="1:3" x14ac:dyDescent="0.25">
      <c r="A862" s="55"/>
      <c r="B862" s="55"/>
      <c r="C862" s="55"/>
    </row>
    <row r="863" spans="1:3" x14ac:dyDescent="0.25">
      <c r="A863" s="55"/>
      <c r="B863" s="55"/>
      <c r="C863" s="55"/>
    </row>
    <row r="864" spans="1:3" x14ac:dyDescent="0.25">
      <c r="A864" s="55"/>
      <c r="B864" s="55"/>
      <c r="C864" s="55"/>
    </row>
    <row r="865" spans="1:3" x14ac:dyDescent="0.25">
      <c r="A865" s="55"/>
      <c r="B865" s="55"/>
      <c r="C865" s="55"/>
    </row>
    <row r="866" spans="1:3" x14ac:dyDescent="0.25">
      <c r="A866" s="55"/>
      <c r="B866" s="55"/>
      <c r="C866" s="55"/>
    </row>
    <row r="867" spans="1:3" x14ac:dyDescent="0.25">
      <c r="A867" s="55"/>
      <c r="B867" s="55"/>
      <c r="C867" s="55"/>
    </row>
    <row r="868" spans="1:3" x14ac:dyDescent="0.25">
      <c r="A868" s="55"/>
      <c r="B868" s="55"/>
      <c r="C868" s="55"/>
    </row>
    <row r="869" spans="1:3" x14ac:dyDescent="0.25">
      <c r="A869" s="55"/>
      <c r="B869" s="55"/>
      <c r="C869" s="55"/>
    </row>
    <row r="870" spans="1:3" x14ac:dyDescent="0.25">
      <c r="A870" s="55"/>
      <c r="B870" s="55"/>
      <c r="C870" s="55"/>
    </row>
    <row r="871" spans="1:3" x14ac:dyDescent="0.25">
      <c r="A871" s="55"/>
      <c r="B871" s="55"/>
      <c r="C871" s="55"/>
    </row>
    <row r="872" spans="1:3" x14ac:dyDescent="0.25">
      <c r="A872" s="55"/>
      <c r="B872" s="55"/>
      <c r="C872" s="55"/>
    </row>
    <row r="873" spans="1:3" x14ac:dyDescent="0.25">
      <c r="A873" s="55"/>
      <c r="B873" s="55"/>
      <c r="C873" s="55"/>
    </row>
    <row r="874" spans="1:3" x14ac:dyDescent="0.25">
      <c r="A874" s="55"/>
      <c r="B874" s="55"/>
      <c r="C874" s="55"/>
    </row>
    <row r="875" spans="1:3" x14ac:dyDescent="0.25">
      <c r="A875" s="55"/>
      <c r="B875" s="55"/>
      <c r="C875" s="55"/>
    </row>
    <row r="876" spans="1:3" x14ac:dyDescent="0.25">
      <c r="A876" s="55"/>
      <c r="B876" s="55"/>
      <c r="C876" s="55"/>
    </row>
    <row r="877" spans="1:3" x14ac:dyDescent="0.25">
      <c r="A877" s="55"/>
      <c r="B877" s="55"/>
      <c r="C877" s="55"/>
    </row>
    <row r="878" spans="1:3" x14ac:dyDescent="0.25">
      <c r="A878" s="55"/>
      <c r="B878" s="55"/>
      <c r="C878" s="55"/>
    </row>
    <row r="879" spans="1:3" x14ac:dyDescent="0.25">
      <c r="A879" s="55"/>
      <c r="B879" s="55"/>
      <c r="C879" s="55"/>
    </row>
    <row r="880" spans="1:3" x14ac:dyDescent="0.25">
      <c r="A880" s="55"/>
      <c r="B880" s="55"/>
      <c r="C880" s="55"/>
    </row>
    <row r="881" spans="1:3" x14ac:dyDescent="0.25">
      <c r="A881" s="55"/>
      <c r="B881" s="55"/>
      <c r="C881" s="55"/>
    </row>
    <row r="882" spans="1:3" x14ac:dyDescent="0.25">
      <c r="A882" s="55"/>
      <c r="B882" s="55"/>
      <c r="C882" s="55"/>
    </row>
    <row r="883" spans="1:3" x14ac:dyDescent="0.25">
      <c r="A883" s="55"/>
      <c r="B883" s="55"/>
      <c r="C883" s="55"/>
    </row>
    <row r="884" spans="1:3" x14ac:dyDescent="0.25">
      <c r="A884" s="55"/>
      <c r="B884" s="55"/>
      <c r="C884" s="55"/>
    </row>
    <row r="885" spans="1:3" x14ac:dyDescent="0.25">
      <c r="A885" s="55"/>
      <c r="B885" s="55"/>
      <c r="C885" s="55"/>
    </row>
    <row r="886" spans="1:3" x14ac:dyDescent="0.25">
      <c r="A886" s="55"/>
      <c r="B886" s="55"/>
      <c r="C886" s="55"/>
    </row>
    <row r="887" spans="1:3" x14ac:dyDescent="0.25">
      <c r="A887" s="55"/>
      <c r="B887" s="55"/>
      <c r="C887" s="55"/>
    </row>
    <row r="888" spans="1:3" x14ac:dyDescent="0.25">
      <c r="A888" s="55"/>
      <c r="B888" s="55"/>
      <c r="C888" s="55"/>
    </row>
    <row r="889" spans="1:3" x14ac:dyDescent="0.25">
      <c r="A889" s="55"/>
      <c r="B889" s="55"/>
      <c r="C889" s="55"/>
    </row>
    <row r="890" spans="1:3" x14ac:dyDescent="0.25">
      <c r="A890" s="55"/>
      <c r="B890" s="55"/>
      <c r="C890" s="55"/>
    </row>
    <row r="891" spans="1:3" x14ac:dyDescent="0.25">
      <c r="A891" s="55"/>
      <c r="B891" s="55"/>
      <c r="C891" s="55"/>
    </row>
    <row r="892" spans="1:3" x14ac:dyDescent="0.25">
      <c r="A892" s="55"/>
      <c r="B892" s="55"/>
      <c r="C892" s="55"/>
    </row>
    <row r="893" spans="1:3" x14ac:dyDescent="0.25">
      <c r="A893" s="55"/>
      <c r="B893" s="55"/>
      <c r="C893" s="55"/>
    </row>
    <row r="894" spans="1:3" x14ac:dyDescent="0.25">
      <c r="A894" s="55"/>
      <c r="B894" s="55"/>
      <c r="C894" s="55"/>
    </row>
    <row r="895" spans="1:3" x14ac:dyDescent="0.25">
      <c r="A895" s="55"/>
      <c r="B895" s="55"/>
      <c r="C895" s="55"/>
    </row>
    <row r="896" spans="1:3" x14ac:dyDescent="0.25">
      <c r="A896" s="55"/>
      <c r="B896" s="55"/>
      <c r="C896" s="55"/>
    </row>
    <row r="897" spans="1:3" x14ac:dyDescent="0.25">
      <c r="A897" s="55"/>
      <c r="B897" s="55"/>
      <c r="C897" s="55"/>
    </row>
    <row r="898" spans="1:3" x14ac:dyDescent="0.25">
      <c r="A898" s="55"/>
      <c r="B898" s="55"/>
      <c r="C898" s="55"/>
    </row>
    <row r="899" spans="1:3" x14ac:dyDescent="0.25">
      <c r="A899" s="55"/>
      <c r="B899" s="55"/>
      <c r="C899" s="55"/>
    </row>
    <row r="900" spans="1:3" x14ac:dyDescent="0.25">
      <c r="A900" s="55"/>
      <c r="B900" s="55"/>
      <c r="C900" s="55"/>
    </row>
    <row r="901" spans="1:3" x14ac:dyDescent="0.25">
      <c r="A901" s="55"/>
      <c r="B901" s="55"/>
      <c r="C901" s="55"/>
    </row>
    <row r="902" spans="1:3" x14ac:dyDescent="0.25">
      <c r="A902" s="55"/>
      <c r="B902" s="55"/>
      <c r="C902" s="55"/>
    </row>
    <row r="903" spans="1:3" x14ac:dyDescent="0.25">
      <c r="A903" s="55"/>
      <c r="B903" s="55"/>
      <c r="C903" s="55"/>
    </row>
    <row r="904" spans="1:3" x14ac:dyDescent="0.25">
      <c r="A904" s="55"/>
      <c r="B904" s="55"/>
      <c r="C904" s="55"/>
    </row>
    <row r="905" spans="1:3" x14ac:dyDescent="0.25">
      <c r="A905" s="55"/>
      <c r="B905" s="55"/>
      <c r="C905" s="55"/>
    </row>
    <row r="906" spans="1:3" x14ac:dyDescent="0.25">
      <c r="A906" s="55"/>
      <c r="B906" s="55"/>
      <c r="C906" s="55"/>
    </row>
    <row r="907" spans="1:3" x14ac:dyDescent="0.25">
      <c r="A907" s="55"/>
      <c r="B907" s="55"/>
      <c r="C907" s="55"/>
    </row>
    <row r="908" spans="1:3" x14ac:dyDescent="0.25">
      <c r="A908" s="55"/>
      <c r="B908" s="55"/>
      <c r="C908" s="55"/>
    </row>
    <row r="909" spans="1:3" x14ac:dyDescent="0.25">
      <c r="A909" s="55"/>
      <c r="B909" s="55"/>
      <c r="C909" s="55"/>
    </row>
    <row r="910" spans="1:3" x14ac:dyDescent="0.25">
      <c r="A910" s="55"/>
      <c r="B910" s="55"/>
      <c r="C910" s="55"/>
    </row>
    <row r="911" spans="1:3" x14ac:dyDescent="0.25">
      <c r="A911" s="55"/>
      <c r="B911" s="55"/>
      <c r="C911" s="55"/>
    </row>
    <row r="912" spans="1:3" x14ac:dyDescent="0.25">
      <c r="A912" s="55"/>
      <c r="B912" s="55"/>
      <c r="C912" s="55"/>
    </row>
    <row r="913" spans="1:3" x14ac:dyDescent="0.25">
      <c r="A913" s="55"/>
      <c r="B913" s="55"/>
      <c r="C913" s="55"/>
    </row>
    <row r="914" spans="1:3" x14ac:dyDescent="0.25">
      <c r="A914" s="55"/>
      <c r="B914" s="55"/>
      <c r="C914" s="55"/>
    </row>
    <row r="915" spans="1:3" x14ac:dyDescent="0.25">
      <c r="A915" s="55"/>
      <c r="B915" s="55"/>
      <c r="C915" s="55"/>
    </row>
    <row r="916" spans="1:3" x14ac:dyDescent="0.25">
      <c r="A916" s="55"/>
      <c r="B916" s="55"/>
      <c r="C916" s="55"/>
    </row>
    <row r="917" spans="1:3" x14ac:dyDescent="0.25">
      <c r="A917" s="55"/>
      <c r="B917" s="55"/>
      <c r="C917" s="55"/>
    </row>
    <row r="918" spans="1:3" x14ac:dyDescent="0.25">
      <c r="A918" s="55"/>
      <c r="B918" s="55"/>
      <c r="C918" s="55"/>
    </row>
    <row r="919" spans="1:3" x14ac:dyDescent="0.25">
      <c r="A919" s="55"/>
      <c r="B919" s="55"/>
      <c r="C919" s="55"/>
    </row>
    <row r="920" spans="1:3" x14ac:dyDescent="0.25">
      <c r="A920" s="55"/>
      <c r="B920" s="55"/>
      <c r="C920" s="55"/>
    </row>
    <row r="921" spans="1:3" x14ac:dyDescent="0.25">
      <c r="A921" s="55"/>
      <c r="B921" s="55"/>
      <c r="C921" s="55"/>
    </row>
    <row r="922" spans="1:3" x14ac:dyDescent="0.25">
      <c r="A922" s="55"/>
      <c r="B922" s="55"/>
      <c r="C922" s="55"/>
    </row>
    <row r="923" spans="1:3" x14ac:dyDescent="0.25">
      <c r="A923" s="55"/>
      <c r="B923" s="55"/>
      <c r="C923" s="55"/>
    </row>
    <row r="924" spans="1:3" x14ac:dyDescent="0.25">
      <c r="A924" s="55"/>
      <c r="B924" s="55"/>
      <c r="C924" s="55"/>
    </row>
    <row r="925" spans="1:3" x14ac:dyDescent="0.25">
      <c r="A925" s="55"/>
      <c r="B925" s="55"/>
      <c r="C925" s="55"/>
    </row>
    <row r="926" spans="1:3" x14ac:dyDescent="0.25">
      <c r="A926" s="55"/>
      <c r="B926" s="55"/>
      <c r="C926" s="55"/>
    </row>
    <row r="927" spans="1:3" x14ac:dyDescent="0.25">
      <c r="A927" s="55"/>
      <c r="B927" s="55"/>
      <c r="C927" s="55"/>
    </row>
    <row r="928" spans="1:3" x14ac:dyDescent="0.25">
      <c r="A928" s="55"/>
      <c r="B928" s="55"/>
      <c r="C928" s="55"/>
    </row>
    <row r="929" spans="1:3" x14ac:dyDescent="0.25">
      <c r="A929" s="55"/>
      <c r="B929" s="55"/>
      <c r="C929" s="55"/>
    </row>
    <row r="930" spans="1:3" x14ac:dyDescent="0.25">
      <c r="A930" s="55"/>
      <c r="B930" s="55"/>
      <c r="C930" s="55"/>
    </row>
    <row r="931" spans="1:3" x14ac:dyDescent="0.25">
      <c r="A931" s="55"/>
      <c r="B931" s="55"/>
      <c r="C931" s="55"/>
    </row>
    <row r="932" spans="1:3" x14ac:dyDescent="0.25">
      <c r="A932" s="55"/>
      <c r="B932" s="55"/>
      <c r="C932" s="55"/>
    </row>
    <row r="933" spans="1:3" x14ac:dyDescent="0.25">
      <c r="A933" s="55"/>
      <c r="B933" s="55"/>
      <c r="C933" s="55"/>
    </row>
    <row r="934" spans="1:3" x14ac:dyDescent="0.25">
      <c r="A934" s="55"/>
      <c r="B934" s="55"/>
      <c r="C934" s="55"/>
    </row>
    <row r="935" spans="1:3" x14ac:dyDescent="0.25">
      <c r="A935" s="55"/>
      <c r="B935" s="55"/>
      <c r="C935" s="55"/>
    </row>
    <row r="936" spans="1:3" x14ac:dyDescent="0.25">
      <c r="A936" s="55"/>
      <c r="B936" s="55"/>
      <c r="C936" s="55"/>
    </row>
    <row r="937" spans="1:3" x14ac:dyDescent="0.25">
      <c r="A937" s="55"/>
      <c r="B937" s="55"/>
      <c r="C937" s="55"/>
    </row>
    <row r="938" spans="1:3" x14ac:dyDescent="0.25">
      <c r="A938" s="55"/>
      <c r="B938" s="55"/>
      <c r="C938" s="55"/>
    </row>
    <row r="939" spans="1:3" x14ac:dyDescent="0.25">
      <c r="A939" s="55"/>
      <c r="B939" s="55"/>
      <c r="C939" s="55"/>
    </row>
    <row r="940" spans="1:3" x14ac:dyDescent="0.25">
      <c r="A940" s="55"/>
      <c r="B940" s="55"/>
      <c r="C940" s="55"/>
    </row>
    <row r="941" spans="1:3" x14ac:dyDescent="0.25">
      <c r="A941" s="55"/>
      <c r="B941" s="55"/>
      <c r="C941" s="55"/>
    </row>
    <row r="942" spans="1:3" x14ac:dyDescent="0.25">
      <c r="A942" s="55"/>
      <c r="B942" s="55"/>
      <c r="C942" s="55"/>
    </row>
    <row r="943" spans="1:3" x14ac:dyDescent="0.25">
      <c r="A943" s="55"/>
      <c r="B943" s="55"/>
      <c r="C943" s="55"/>
    </row>
    <row r="944" spans="1:3" x14ac:dyDescent="0.25">
      <c r="A944" s="55"/>
      <c r="B944" s="55"/>
      <c r="C944" s="55"/>
    </row>
    <row r="945" spans="1:3" x14ac:dyDescent="0.25">
      <c r="A945" s="55"/>
      <c r="B945" s="55"/>
      <c r="C945" s="55"/>
    </row>
    <row r="946" spans="1:3" x14ac:dyDescent="0.25">
      <c r="A946" s="55"/>
      <c r="B946" s="55"/>
      <c r="C946" s="55"/>
    </row>
    <row r="947" spans="1:3" x14ac:dyDescent="0.25">
      <c r="A947" s="55"/>
      <c r="B947" s="55"/>
      <c r="C947" s="55"/>
    </row>
    <row r="948" spans="1:3" x14ac:dyDescent="0.25">
      <c r="A948" s="55"/>
      <c r="B948" s="55"/>
      <c r="C948" s="55"/>
    </row>
    <row r="949" spans="1:3" x14ac:dyDescent="0.25">
      <c r="A949" s="55"/>
      <c r="B949" s="55"/>
      <c r="C949" s="55"/>
    </row>
    <row r="950" spans="1:3" x14ac:dyDescent="0.25">
      <c r="A950" s="55"/>
      <c r="B950" s="55"/>
      <c r="C950" s="55"/>
    </row>
    <row r="951" spans="1:3" x14ac:dyDescent="0.25">
      <c r="A951" s="55"/>
      <c r="B951" s="55"/>
      <c r="C951" s="55"/>
    </row>
    <row r="952" spans="1:3" x14ac:dyDescent="0.25">
      <c r="A952" s="55"/>
      <c r="B952" s="55"/>
      <c r="C952" s="55"/>
    </row>
    <row r="953" spans="1:3" x14ac:dyDescent="0.25">
      <c r="A953" s="55"/>
      <c r="B953" s="55"/>
      <c r="C953" s="55"/>
    </row>
    <row r="954" spans="1:3" x14ac:dyDescent="0.25">
      <c r="A954" s="55"/>
      <c r="B954" s="55"/>
      <c r="C954" s="55"/>
    </row>
    <row r="955" spans="1:3" x14ac:dyDescent="0.25">
      <c r="A955" s="55"/>
      <c r="B955" s="55"/>
      <c r="C955" s="55"/>
    </row>
    <row r="956" spans="1:3" x14ac:dyDescent="0.25">
      <c r="A956" s="55"/>
      <c r="B956" s="55"/>
      <c r="C956" s="55"/>
    </row>
    <row r="957" spans="1:3" x14ac:dyDescent="0.25">
      <c r="A957" s="55"/>
      <c r="B957" s="55"/>
      <c r="C957" s="55"/>
    </row>
    <row r="958" spans="1:3" x14ac:dyDescent="0.25">
      <c r="A958" s="55"/>
      <c r="B958" s="55"/>
      <c r="C958" s="55"/>
    </row>
    <row r="959" spans="1:3" x14ac:dyDescent="0.25">
      <c r="A959" s="55"/>
      <c r="B959" s="55"/>
      <c r="C959" s="55"/>
    </row>
    <row r="960" spans="1:3" x14ac:dyDescent="0.25">
      <c r="A960" s="55"/>
      <c r="B960" s="55"/>
      <c r="C960" s="55"/>
    </row>
    <row r="961" spans="1:3" x14ac:dyDescent="0.25">
      <c r="A961" s="55"/>
      <c r="B961" s="55"/>
      <c r="C961" s="55"/>
    </row>
    <row r="962" spans="1:3" x14ac:dyDescent="0.25">
      <c r="A962" s="55"/>
      <c r="B962" s="55"/>
      <c r="C962" s="55"/>
    </row>
    <row r="963" spans="1:3" x14ac:dyDescent="0.25">
      <c r="A963" s="55"/>
      <c r="B963" s="55"/>
      <c r="C963" s="55"/>
    </row>
    <row r="964" spans="1:3" x14ac:dyDescent="0.25">
      <c r="A964" s="55"/>
      <c r="B964" s="55"/>
      <c r="C964" s="55"/>
    </row>
    <row r="965" spans="1:3" x14ac:dyDescent="0.25">
      <c r="A965" s="55"/>
      <c r="B965" s="55"/>
      <c r="C965" s="55"/>
    </row>
    <row r="966" spans="1:3" x14ac:dyDescent="0.25">
      <c r="A966" s="55"/>
      <c r="B966" s="55"/>
      <c r="C966" s="55"/>
    </row>
    <row r="967" spans="1:3" x14ac:dyDescent="0.25">
      <c r="A967" s="55"/>
      <c r="B967" s="55"/>
      <c r="C967" s="55"/>
    </row>
    <row r="968" spans="1:3" x14ac:dyDescent="0.25">
      <c r="A968" s="55"/>
      <c r="B968" s="55"/>
      <c r="C968" s="55"/>
    </row>
    <row r="969" spans="1:3" x14ac:dyDescent="0.25">
      <c r="A969" s="55"/>
      <c r="B969" s="55"/>
      <c r="C969" s="55"/>
    </row>
    <row r="970" spans="1:3" x14ac:dyDescent="0.25">
      <c r="A970" s="55"/>
      <c r="B970" s="55"/>
      <c r="C970" s="55"/>
    </row>
    <row r="971" spans="1:3" x14ac:dyDescent="0.25">
      <c r="A971" s="55"/>
      <c r="B971" s="55"/>
      <c r="C971" s="55"/>
    </row>
    <row r="972" spans="1:3" x14ac:dyDescent="0.25">
      <c r="A972" s="55"/>
      <c r="B972" s="55"/>
      <c r="C972" s="55"/>
    </row>
    <row r="973" spans="1:3" x14ac:dyDescent="0.25">
      <c r="A973" s="55"/>
      <c r="B973" s="55"/>
      <c r="C973" s="55"/>
    </row>
    <row r="974" spans="1:3" x14ac:dyDescent="0.25">
      <c r="A974" s="55"/>
      <c r="B974" s="55"/>
      <c r="C974" s="55"/>
    </row>
    <row r="975" spans="1:3" x14ac:dyDescent="0.25">
      <c r="A975" s="55"/>
      <c r="B975" s="55"/>
      <c r="C975" s="55"/>
    </row>
    <row r="976" spans="1:3" x14ac:dyDescent="0.25">
      <c r="A976" s="55"/>
      <c r="B976" s="55"/>
      <c r="C976" s="55"/>
    </row>
    <row r="977" spans="1:3" x14ac:dyDescent="0.25">
      <c r="A977" s="55"/>
      <c r="B977" s="55"/>
      <c r="C977" s="55"/>
    </row>
    <row r="978" spans="1:3" x14ac:dyDescent="0.25">
      <c r="A978" s="55"/>
      <c r="B978" s="55"/>
      <c r="C978" s="55"/>
    </row>
    <row r="979" spans="1:3" x14ac:dyDescent="0.25">
      <c r="A979" s="55"/>
      <c r="B979" s="55"/>
      <c r="C979" s="55"/>
    </row>
    <row r="980" spans="1:3" x14ac:dyDescent="0.25">
      <c r="A980" s="55"/>
      <c r="B980" s="55"/>
      <c r="C980" s="55"/>
    </row>
    <row r="981" spans="1:3" x14ac:dyDescent="0.25">
      <c r="A981" s="55"/>
      <c r="B981" s="55"/>
      <c r="C981" s="55"/>
    </row>
    <row r="982" spans="1:3" x14ac:dyDescent="0.25">
      <c r="A982" s="55"/>
      <c r="B982" s="55"/>
      <c r="C982" s="55"/>
    </row>
    <row r="983" spans="1:3" x14ac:dyDescent="0.25">
      <c r="A983" s="55"/>
      <c r="B983" s="55"/>
      <c r="C983" s="55"/>
    </row>
    <row r="984" spans="1:3" x14ac:dyDescent="0.25">
      <c r="A984" s="55"/>
      <c r="B984" s="55"/>
      <c r="C984" s="55"/>
    </row>
    <row r="985" spans="1:3" x14ac:dyDescent="0.25">
      <c r="A985" s="55"/>
      <c r="B985" s="55"/>
      <c r="C985" s="55"/>
    </row>
    <row r="986" spans="1:3" x14ac:dyDescent="0.25">
      <c r="A986" s="55"/>
      <c r="B986" s="55"/>
      <c r="C986" s="55"/>
    </row>
    <row r="987" spans="1:3" x14ac:dyDescent="0.25">
      <c r="A987" s="55"/>
      <c r="B987" s="55"/>
      <c r="C987" s="55"/>
    </row>
    <row r="988" spans="1:3" x14ac:dyDescent="0.25">
      <c r="A988" s="55"/>
      <c r="B988" s="55"/>
      <c r="C988" s="55"/>
    </row>
    <row r="989" spans="1:3" x14ac:dyDescent="0.25">
      <c r="A989" s="55"/>
      <c r="B989" s="55"/>
      <c r="C989" s="55"/>
    </row>
    <row r="990" spans="1:3" x14ac:dyDescent="0.25">
      <c r="A990" s="55"/>
      <c r="B990" s="55"/>
      <c r="C990" s="55"/>
    </row>
    <row r="991" spans="1:3" x14ac:dyDescent="0.25">
      <c r="A991" s="55"/>
      <c r="B991" s="55"/>
      <c r="C991" s="55"/>
    </row>
    <row r="992" spans="1:3" x14ac:dyDescent="0.25">
      <c r="A992" s="55"/>
      <c r="B992" s="55"/>
      <c r="C992" s="55"/>
    </row>
    <row r="993" spans="1:3" x14ac:dyDescent="0.25">
      <c r="A993" s="55"/>
      <c r="B993" s="55"/>
      <c r="C993" s="55"/>
    </row>
    <row r="994" spans="1:3" x14ac:dyDescent="0.25">
      <c r="A994" s="55"/>
      <c r="B994" s="55"/>
      <c r="C994" s="55"/>
    </row>
    <row r="995" spans="1:3" x14ac:dyDescent="0.25">
      <c r="A995" s="55"/>
      <c r="B995" s="55"/>
      <c r="C995" s="55"/>
    </row>
    <row r="996" spans="1:3" x14ac:dyDescent="0.25">
      <c r="A996" s="55"/>
      <c r="B996" s="55"/>
      <c r="C996" s="55"/>
    </row>
    <row r="997" spans="1:3" x14ac:dyDescent="0.25">
      <c r="A997" s="55"/>
      <c r="B997" s="55"/>
      <c r="C997" s="55"/>
    </row>
    <row r="998" spans="1:3" x14ac:dyDescent="0.25">
      <c r="A998" s="55"/>
      <c r="B998" s="55"/>
      <c r="C998" s="55"/>
    </row>
    <row r="999" spans="1:3" x14ac:dyDescent="0.25">
      <c r="A999" s="55"/>
      <c r="B999" s="55"/>
      <c r="C999" s="55"/>
    </row>
    <row r="1000" spans="1:3" x14ac:dyDescent="0.25">
      <c r="A1000" s="55"/>
      <c r="B1000" s="55"/>
      <c r="C1000" s="55"/>
    </row>
    <row r="1001" spans="1:3" x14ac:dyDescent="0.25">
      <c r="A1001" s="55"/>
      <c r="B1001" s="55"/>
      <c r="C1001" s="55"/>
    </row>
    <row r="1002" spans="1:3" x14ac:dyDescent="0.25">
      <c r="A1002" s="55"/>
      <c r="B1002" s="55"/>
      <c r="C1002" s="55"/>
    </row>
    <row r="1003" spans="1:3" x14ac:dyDescent="0.25">
      <c r="A1003" s="55"/>
      <c r="B1003" s="55"/>
      <c r="C1003" s="55"/>
    </row>
    <row r="1004" spans="1:3" x14ac:dyDescent="0.25">
      <c r="A1004" s="55"/>
      <c r="B1004" s="55"/>
      <c r="C1004" s="55"/>
    </row>
    <row r="1005" spans="1:3" x14ac:dyDescent="0.25">
      <c r="A1005" s="55"/>
      <c r="B1005" s="55"/>
      <c r="C1005" s="55"/>
    </row>
    <row r="1006" spans="1:3" x14ac:dyDescent="0.25">
      <c r="A1006" s="55"/>
      <c r="B1006" s="55"/>
      <c r="C1006" s="55"/>
    </row>
    <row r="1007" spans="1:3" x14ac:dyDescent="0.25">
      <c r="A1007" s="55"/>
      <c r="B1007" s="55"/>
      <c r="C1007" s="55"/>
    </row>
    <row r="1008" spans="1:3" x14ac:dyDescent="0.25">
      <c r="A1008" s="55"/>
      <c r="B1008" s="55"/>
      <c r="C1008" s="55"/>
    </row>
    <row r="1009" spans="1:3" x14ac:dyDescent="0.25">
      <c r="A1009" s="55"/>
      <c r="B1009" s="55"/>
      <c r="C1009" s="55"/>
    </row>
    <row r="1010" spans="1:3" x14ac:dyDescent="0.25">
      <c r="A1010" s="55"/>
      <c r="B1010" s="55"/>
      <c r="C1010" s="55"/>
    </row>
    <row r="1011" spans="1:3" x14ac:dyDescent="0.25">
      <c r="A1011" s="55"/>
      <c r="B1011" s="55"/>
      <c r="C1011" s="55"/>
    </row>
    <row r="1012" spans="1:3" x14ac:dyDescent="0.25">
      <c r="A1012" s="55"/>
      <c r="B1012" s="55"/>
      <c r="C1012" s="55"/>
    </row>
    <row r="1013" spans="1:3" x14ac:dyDescent="0.25">
      <c r="A1013" s="55"/>
      <c r="B1013" s="55"/>
      <c r="C1013" s="55"/>
    </row>
    <row r="1014" spans="1:3" x14ac:dyDescent="0.25">
      <c r="A1014" s="55"/>
      <c r="B1014" s="55"/>
      <c r="C1014" s="55"/>
    </row>
    <row r="1015" spans="1:3" x14ac:dyDescent="0.25">
      <c r="A1015" s="55"/>
      <c r="B1015" s="55"/>
      <c r="C1015" s="55"/>
    </row>
    <row r="1016" spans="1:3" x14ac:dyDescent="0.25">
      <c r="A1016" s="55"/>
      <c r="B1016" s="55"/>
      <c r="C1016" s="55"/>
    </row>
    <row r="1017" spans="1:3" x14ac:dyDescent="0.25">
      <c r="A1017" s="55"/>
      <c r="B1017" s="55"/>
      <c r="C1017" s="55"/>
    </row>
    <row r="1018" spans="1:3" x14ac:dyDescent="0.25">
      <c r="A1018" s="55"/>
      <c r="B1018" s="55"/>
      <c r="C1018" s="55"/>
    </row>
    <row r="1019" spans="1:3" x14ac:dyDescent="0.25">
      <c r="A1019" s="55"/>
      <c r="B1019" s="55"/>
      <c r="C1019" s="55"/>
    </row>
    <row r="1020" spans="1:3" x14ac:dyDescent="0.25">
      <c r="A1020" s="55"/>
      <c r="B1020" s="55"/>
      <c r="C1020" s="55"/>
    </row>
    <row r="1021" spans="1:3" x14ac:dyDescent="0.25">
      <c r="A1021" s="55"/>
      <c r="B1021" s="55"/>
      <c r="C1021" s="55"/>
    </row>
    <row r="1022" spans="1:3" x14ac:dyDescent="0.25">
      <c r="A1022" s="55"/>
      <c r="B1022" s="55"/>
      <c r="C1022" s="55"/>
    </row>
    <row r="1023" spans="1:3" x14ac:dyDescent="0.25">
      <c r="A1023" s="55"/>
      <c r="B1023" s="55"/>
      <c r="C1023" s="55"/>
    </row>
    <row r="1024" spans="1:3" x14ac:dyDescent="0.25">
      <c r="A1024" s="55"/>
      <c r="B1024" s="55"/>
      <c r="C1024" s="55"/>
    </row>
    <row r="1025" spans="1:3" x14ac:dyDescent="0.25">
      <c r="A1025" s="55"/>
      <c r="B1025" s="55"/>
      <c r="C1025" s="55"/>
    </row>
    <row r="1026" spans="1:3" x14ac:dyDescent="0.25">
      <c r="A1026" s="55"/>
      <c r="B1026" s="55"/>
      <c r="C1026" s="55"/>
    </row>
    <row r="1027" spans="1:3" x14ac:dyDescent="0.25">
      <c r="A1027" s="55"/>
      <c r="B1027" s="55"/>
      <c r="C1027" s="55"/>
    </row>
    <row r="1028" spans="1:3" x14ac:dyDescent="0.25">
      <c r="A1028" s="55"/>
      <c r="B1028" s="55"/>
      <c r="C1028" s="55"/>
    </row>
    <row r="1029" spans="1:3" x14ac:dyDescent="0.25">
      <c r="A1029" s="55"/>
      <c r="B1029" s="55"/>
      <c r="C1029" s="55"/>
    </row>
    <row r="1030" spans="1:3" x14ac:dyDescent="0.25">
      <c r="A1030" s="55"/>
      <c r="B1030" s="55"/>
      <c r="C1030" s="55"/>
    </row>
    <row r="1031" spans="1:3" x14ac:dyDescent="0.25">
      <c r="A1031" s="55"/>
      <c r="B1031" s="55"/>
      <c r="C1031" s="55"/>
    </row>
    <row r="1032" spans="1:3" x14ac:dyDescent="0.25">
      <c r="A1032" s="55"/>
      <c r="B1032" s="55"/>
      <c r="C1032" s="55"/>
    </row>
    <row r="1033" spans="1:3" x14ac:dyDescent="0.25">
      <c r="A1033" s="55"/>
      <c r="B1033" s="55"/>
      <c r="C1033" s="55"/>
    </row>
    <row r="1034" spans="1:3" x14ac:dyDescent="0.25">
      <c r="A1034" s="55"/>
      <c r="B1034" s="55"/>
      <c r="C1034" s="55"/>
    </row>
    <row r="1035" spans="1:3" x14ac:dyDescent="0.25">
      <c r="A1035" s="55"/>
      <c r="B1035" s="55"/>
      <c r="C1035" s="55"/>
    </row>
    <row r="1036" spans="1:3" x14ac:dyDescent="0.25">
      <c r="A1036" s="55"/>
      <c r="B1036" s="55"/>
      <c r="C1036" s="55"/>
    </row>
    <row r="1037" spans="1:3" x14ac:dyDescent="0.25">
      <c r="A1037" s="55"/>
      <c r="B1037" s="55"/>
      <c r="C1037" s="55"/>
    </row>
    <row r="1038" spans="1:3" x14ac:dyDescent="0.25">
      <c r="A1038" s="55"/>
      <c r="B1038" s="55"/>
      <c r="C1038" s="55"/>
    </row>
    <row r="1039" spans="1:3" x14ac:dyDescent="0.25">
      <c r="A1039" s="55"/>
      <c r="B1039" s="55"/>
      <c r="C1039" s="55"/>
    </row>
    <row r="1040" spans="1:3" x14ac:dyDescent="0.25">
      <c r="A1040" s="55"/>
      <c r="B1040" s="55"/>
      <c r="C1040" s="55"/>
    </row>
    <row r="1041" spans="1:3" x14ac:dyDescent="0.25">
      <c r="A1041" s="55"/>
      <c r="B1041" s="55"/>
      <c r="C1041" s="55"/>
    </row>
    <row r="1042" spans="1:3" x14ac:dyDescent="0.25">
      <c r="A1042" s="55"/>
      <c r="B1042" s="55"/>
      <c r="C1042" s="55"/>
    </row>
    <row r="1043" spans="1:3" x14ac:dyDescent="0.25">
      <c r="A1043" s="55"/>
      <c r="B1043" s="55"/>
      <c r="C1043" s="55"/>
    </row>
    <row r="1044" spans="1:3" x14ac:dyDescent="0.25">
      <c r="A1044" s="55"/>
      <c r="B1044" s="55"/>
      <c r="C1044" s="55"/>
    </row>
    <row r="1045" spans="1:3" x14ac:dyDescent="0.25">
      <c r="A1045" s="55"/>
      <c r="B1045" s="55"/>
      <c r="C1045" s="55"/>
    </row>
    <row r="1046" spans="1:3" x14ac:dyDescent="0.25">
      <c r="A1046" s="55"/>
      <c r="B1046" s="55"/>
      <c r="C1046" s="55"/>
    </row>
    <row r="1047" spans="1:3" x14ac:dyDescent="0.25">
      <c r="A1047" s="55"/>
      <c r="B1047" s="55"/>
      <c r="C1047" s="55"/>
    </row>
    <row r="1048" spans="1:3" x14ac:dyDescent="0.25">
      <c r="A1048" s="55"/>
      <c r="B1048" s="55"/>
      <c r="C1048" s="55"/>
    </row>
    <row r="1049" spans="1:3" x14ac:dyDescent="0.25">
      <c r="A1049" s="55"/>
      <c r="B1049" s="55"/>
      <c r="C1049" s="55"/>
    </row>
    <row r="1050" spans="1:3" x14ac:dyDescent="0.25">
      <c r="A1050" s="55"/>
      <c r="B1050" s="55"/>
      <c r="C1050" s="55"/>
    </row>
    <row r="1051" spans="1:3" x14ac:dyDescent="0.25">
      <c r="A1051" s="55"/>
      <c r="B1051" s="55"/>
      <c r="C1051" s="55"/>
    </row>
    <row r="1052" spans="1:3" x14ac:dyDescent="0.25">
      <c r="A1052" s="55"/>
      <c r="B1052" s="55"/>
      <c r="C1052" s="55"/>
    </row>
    <row r="1053" spans="1:3" x14ac:dyDescent="0.25">
      <c r="A1053" s="55"/>
      <c r="B1053" s="55"/>
      <c r="C1053" s="55"/>
    </row>
    <row r="1054" spans="1:3" x14ac:dyDescent="0.25">
      <c r="A1054" s="55"/>
      <c r="B1054" s="55"/>
      <c r="C1054" s="55"/>
    </row>
    <row r="1055" spans="1:3" x14ac:dyDescent="0.25">
      <c r="A1055" s="55"/>
      <c r="B1055" s="55"/>
      <c r="C1055" s="55"/>
    </row>
    <row r="1056" spans="1:3" x14ac:dyDescent="0.25">
      <c r="A1056" s="55"/>
      <c r="B1056" s="55"/>
      <c r="C1056" s="55"/>
    </row>
    <row r="1057" spans="1:3" x14ac:dyDescent="0.25">
      <c r="A1057" s="55"/>
      <c r="B1057" s="55"/>
      <c r="C1057" s="55"/>
    </row>
    <row r="1058" spans="1:3" x14ac:dyDescent="0.25">
      <c r="A1058" s="55"/>
      <c r="B1058" s="55"/>
      <c r="C1058" s="55"/>
    </row>
    <row r="1059" spans="1:3" x14ac:dyDescent="0.25">
      <c r="A1059" s="55"/>
      <c r="B1059" s="55"/>
      <c r="C1059" s="55"/>
    </row>
    <row r="1060" spans="1:3" x14ac:dyDescent="0.25">
      <c r="A1060" s="55"/>
      <c r="B1060" s="55"/>
      <c r="C1060" s="55"/>
    </row>
    <row r="1061" spans="1:3" x14ac:dyDescent="0.25">
      <c r="A1061" s="55"/>
      <c r="B1061" s="55"/>
      <c r="C1061" s="55"/>
    </row>
    <row r="1062" spans="1:3" x14ac:dyDescent="0.25">
      <c r="A1062" s="55"/>
      <c r="B1062" s="55"/>
      <c r="C1062" s="55"/>
    </row>
    <row r="1063" spans="1:3" x14ac:dyDescent="0.25">
      <c r="A1063" s="55"/>
      <c r="B1063" s="55"/>
      <c r="C1063" s="55"/>
    </row>
    <row r="1064" spans="1:3" x14ac:dyDescent="0.25">
      <c r="A1064" s="55"/>
      <c r="B1064" s="55"/>
      <c r="C1064" s="55"/>
    </row>
    <row r="1065" spans="1:3" x14ac:dyDescent="0.25">
      <c r="A1065" s="55"/>
      <c r="B1065" s="55"/>
      <c r="C1065" s="55"/>
    </row>
    <row r="1066" spans="1:3" x14ac:dyDescent="0.25">
      <c r="A1066" s="55"/>
      <c r="B1066" s="55"/>
      <c r="C1066" s="55"/>
    </row>
    <row r="1067" spans="1:3" x14ac:dyDescent="0.25">
      <c r="A1067" s="55"/>
      <c r="B1067" s="55"/>
      <c r="C1067" s="55"/>
    </row>
    <row r="1068" spans="1:3" x14ac:dyDescent="0.25">
      <c r="A1068" s="55"/>
      <c r="B1068" s="55"/>
      <c r="C1068" s="55"/>
    </row>
    <row r="1069" spans="1:3" x14ac:dyDescent="0.25">
      <c r="A1069" s="55"/>
      <c r="B1069" s="55"/>
      <c r="C1069" s="55"/>
    </row>
    <row r="1070" spans="1:3" x14ac:dyDescent="0.25">
      <c r="A1070" s="55"/>
      <c r="B1070" s="55"/>
      <c r="C1070" s="55"/>
    </row>
    <row r="1071" spans="1:3" x14ac:dyDescent="0.25">
      <c r="A1071" s="55"/>
      <c r="B1071" s="55"/>
      <c r="C1071" s="55"/>
    </row>
    <row r="1072" spans="1:3" x14ac:dyDescent="0.25">
      <c r="A1072" s="55"/>
      <c r="B1072" s="55"/>
      <c r="C1072" s="55"/>
    </row>
    <row r="1073" spans="1:3" x14ac:dyDescent="0.25">
      <c r="A1073" s="55"/>
      <c r="B1073" s="55"/>
      <c r="C1073" s="55"/>
    </row>
    <row r="1074" spans="1:3" x14ac:dyDescent="0.25">
      <c r="A1074" s="55"/>
      <c r="B1074" s="55"/>
      <c r="C1074" s="55"/>
    </row>
    <row r="1075" spans="1:3" x14ac:dyDescent="0.25">
      <c r="A1075" s="55"/>
      <c r="B1075" s="55"/>
      <c r="C1075" s="55"/>
    </row>
    <row r="1076" spans="1:3" x14ac:dyDescent="0.25">
      <c r="A1076" s="55"/>
      <c r="B1076" s="55"/>
      <c r="C1076" s="55"/>
    </row>
    <row r="1077" spans="1:3" x14ac:dyDescent="0.25">
      <c r="A1077" s="55"/>
      <c r="B1077" s="55"/>
      <c r="C1077" s="55"/>
    </row>
    <row r="1078" spans="1:3" x14ac:dyDescent="0.25">
      <c r="A1078" s="55"/>
      <c r="B1078" s="55"/>
      <c r="C1078" s="55"/>
    </row>
    <row r="1079" spans="1:3" x14ac:dyDescent="0.25">
      <c r="A1079" s="55"/>
      <c r="B1079" s="55"/>
      <c r="C1079" s="55"/>
    </row>
    <row r="1080" spans="1:3" x14ac:dyDescent="0.25">
      <c r="A1080" s="55"/>
      <c r="B1080" s="55"/>
      <c r="C1080" s="55"/>
    </row>
    <row r="1081" spans="1:3" x14ac:dyDescent="0.25">
      <c r="A1081" s="55"/>
      <c r="B1081" s="55"/>
      <c r="C1081" s="55"/>
    </row>
    <row r="1082" spans="1:3" x14ac:dyDescent="0.25">
      <c r="A1082" s="55"/>
      <c r="B1082" s="55"/>
      <c r="C1082" s="55"/>
    </row>
    <row r="1083" spans="1:3" x14ac:dyDescent="0.25">
      <c r="A1083" s="55"/>
      <c r="B1083" s="55"/>
      <c r="C1083" s="55"/>
    </row>
    <row r="1084" spans="1:3" x14ac:dyDescent="0.25">
      <c r="A1084" s="55"/>
      <c r="B1084" s="55"/>
      <c r="C1084" s="55"/>
    </row>
    <row r="1085" spans="1:3" x14ac:dyDescent="0.25">
      <c r="A1085" s="55"/>
      <c r="B1085" s="55"/>
      <c r="C1085" s="55"/>
    </row>
    <row r="1086" spans="1:3" x14ac:dyDescent="0.25">
      <c r="A1086" s="55"/>
      <c r="B1086" s="55"/>
      <c r="C1086" s="55"/>
    </row>
    <row r="1087" spans="1:3" x14ac:dyDescent="0.25">
      <c r="A1087" s="55"/>
      <c r="B1087" s="55"/>
      <c r="C1087" s="55"/>
    </row>
    <row r="1088" spans="1:3" x14ac:dyDescent="0.25">
      <c r="A1088" s="55"/>
      <c r="B1088" s="55"/>
      <c r="C1088" s="55"/>
    </row>
    <row r="1089" spans="1:3" x14ac:dyDescent="0.25">
      <c r="A1089" s="55"/>
      <c r="B1089" s="55"/>
      <c r="C1089" s="55"/>
    </row>
    <row r="1090" spans="1:3" x14ac:dyDescent="0.25">
      <c r="A1090" s="55"/>
      <c r="B1090" s="55"/>
      <c r="C1090" s="55"/>
    </row>
    <row r="1091" spans="1:3" x14ac:dyDescent="0.25">
      <c r="A1091" s="55"/>
      <c r="B1091" s="55"/>
      <c r="C1091" s="55"/>
    </row>
    <row r="1092" spans="1:3" x14ac:dyDescent="0.25">
      <c r="A1092" s="55"/>
      <c r="B1092" s="55"/>
      <c r="C1092" s="55"/>
    </row>
    <row r="1093" spans="1:3" x14ac:dyDescent="0.25">
      <c r="A1093" s="55"/>
      <c r="B1093" s="55"/>
      <c r="C1093" s="55"/>
    </row>
    <row r="1094" spans="1:3" x14ac:dyDescent="0.25">
      <c r="A1094" s="55"/>
      <c r="B1094" s="55"/>
      <c r="C1094" s="55"/>
    </row>
    <row r="1095" spans="1:3" x14ac:dyDescent="0.25">
      <c r="A1095" s="55"/>
      <c r="B1095" s="55"/>
      <c r="C1095" s="55"/>
    </row>
    <row r="1096" spans="1:3" x14ac:dyDescent="0.25">
      <c r="A1096" s="55"/>
      <c r="B1096" s="55"/>
      <c r="C1096" s="55"/>
    </row>
    <row r="1097" spans="1:3" x14ac:dyDescent="0.25">
      <c r="A1097" s="55"/>
      <c r="B1097" s="55"/>
      <c r="C1097" s="55"/>
    </row>
    <row r="1098" spans="1:3" x14ac:dyDescent="0.25">
      <c r="A1098" s="55"/>
      <c r="B1098" s="55"/>
      <c r="C1098" s="55"/>
    </row>
    <row r="1099" spans="1:3" x14ac:dyDescent="0.25">
      <c r="A1099" s="55"/>
      <c r="B1099" s="55"/>
      <c r="C1099" s="55"/>
    </row>
    <row r="1100" spans="1:3" x14ac:dyDescent="0.25">
      <c r="A1100" s="55"/>
      <c r="B1100" s="55"/>
      <c r="C1100" s="55"/>
    </row>
    <row r="1101" spans="1:3" x14ac:dyDescent="0.25">
      <c r="A1101" s="55"/>
      <c r="B1101" s="55"/>
      <c r="C1101" s="55"/>
    </row>
    <row r="1102" spans="1:3" x14ac:dyDescent="0.25">
      <c r="A1102" s="55"/>
      <c r="B1102" s="55"/>
      <c r="C1102" s="55"/>
    </row>
    <row r="1103" spans="1:3" x14ac:dyDescent="0.25">
      <c r="A1103" s="55"/>
      <c r="B1103" s="55"/>
      <c r="C1103" s="55"/>
    </row>
    <row r="1104" spans="1:3" x14ac:dyDescent="0.25">
      <c r="A1104" s="55"/>
      <c r="B1104" s="55"/>
      <c r="C1104" s="55"/>
    </row>
    <row r="1105" spans="1:3" x14ac:dyDescent="0.25">
      <c r="A1105" s="55"/>
      <c r="B1105" s="55"/>
      <c r="C1105" s="55"/>
    </row>
    <row r="1106" spans="1:3" x14ac:dyDescent="0.25">
      <c r="A1106" s="55"/>
      <c r="B1106" s="55"/>
      <c r="C1106" s="55"/>
    </row>
    <row r="1107" spans="1:3" x14ac:dyDescent="0.25">
      <c r="A1107" s="55"/>
      <c r="B1107" s="55"/>
      <c r="C1107" s="55"/>
    </row>
    <row r="1108" spans="1:3" x14ac:dyDescent="0.25">
      <c r="A1108" s="55"/>
      <c r="B1108" s="55"/>
      <c r="C1108" s="55"/>
    </row>
    <row r="1109" spans="1:3" x14ac:dyDescent="0.25">
      <c r="A1109" s="55"/>
      <c r="B1109" s="55"/>
      <c r="C1109" s="55"/>
    </row>
    <row r="1110" spans="1:3" x14ac:dyDescent="0.25">
      <c r="A1110" s="55"/>
      <c r="B1110" s="55"/>
      <c r="C1110" s="55"/>
    </row>
    <row r="1111" spans="1:3" x14ac:dyDescent="0.25">
      <c r="A1111" s="55"/>
      <c r="B1111" s="55"/>
      <c r="C1111" s="55"/>
    </row>
    <row r="1112" spans="1:3" x14ac:dyDescent="0.25">
      <c r="A1112" s="55"/>
      <c r="B1112" s="55"/>
      <c r="C1112" s="55"/>
    </row>
    <row r="1113" spans="1:3" x14ac:dyDescent="0.25">
      <c r="A1113" s="55"/>
      <c r="B1113" s="55"/>
      <c r="C1113" s="55"/>
    </row>
    <row r="1114" spans="1:3" x14ac:dyDescent="0.25">
      <c r="A1114" s="55"/>
      <c r="B1114" s="55"/>
      <c r="C1114" s="55"/>
    </row>
    <row r="1115" spans="1:3" x14ac:dyDescent="0.25">
      <c r="A1115" s="55"/>
      <c r="B1115" s="55"/>
      <c r="C1115" s="55"/>
    </row>
    <row r="1116" spans="1:3" x14ac:dyDescent="0.25">
      <c r="A1116" s="55"/>
      <c r="B1116" s="55"/>
      <c r="C1116" s="55"/>
    </row>
    <row r="1117" spans="1:3" x14ac:dyDescent="0.25">
      <c r="A1117" s="55"/>
      <c r="B1117" s="55"/>
      <c r="C1117" s="55"/>
    </row>
    <row r="1118" spans="1:3" x14ac:dyDescent="0.25">
      <c r="A1118" s="55"/>
      <c r="B1118" s="55"/>
      <c r="C1118" s="55"/>
    </row>
    <row r="1119" spans="1:3" x14ac:dyDescent="0.25">
      <c r="A1119" s="55"/>
      <c r="B1119" s="55"/>
      <c r="C1119" s="55"/>
    </row>
    <row r="1120" spans="1:3" x14ac:dyDescent="0.25">
      <c r="A1120" s="55"/>
      <c r="B1120" s="55"/>
      <c r="C1120" s="55"/>
    </row>
    <row r="1121" spans="1:3" x14ac:dyDescent="0.25">
      <c r="A1121" s="55"/>
      <c r="B1121" s="55"/>
      <c r="C1121" s="55"/>
    </row>
    <row r="1122" spans="1:3" x14ac:dyDescent="0.25">
      <c r="A1122" s="55"/>
      <c r="B1122" s="55"/>
      <c r="C1122" s="55"/>
    </row>
    <row r="1123" spans="1:3" x14ac:dyDescent="0.25">
      <c r="A1123" s="55"/>
      <c r="B1123" s="55"/>
      <c r="C1123" s="55"/>
    </row>
    <row r="1124" spans="1:3" x14ac:dyDescent="0.25">
      <c r="A1124" s="55"/>
      <c r="B1124" s="55"/>
      <c r="C1124" s="55"/>
    </row>
    <row r="1125" spans="1:3" x14ac:dyDescent="0.25">
      <c r="A1125" s="55"/>
      <c r="B1125" s="55"/>
      <c r="C1125" s="55"/>
    </row>
    <row r="1126" spans="1:3" x14ac:dyDescent="0.25">
      <c r="A1126" s="55"/>
      <c r="B1126" s="55"/>
      <c r="C1126" s="55"/>
    </row>
    <row r="1127" spans="1:3" x14ac:dyDescent="0.25">
      <c r="A1127" s="55"/>
      <c r="B1127" s="55"/>
      <c r="C1127" s="55"/>
    </row>
    <row r="1128" spans="1:3" x14ac:dyDescent="0.25">
      <c r="A1128" s="55"/>
      <c r="B1128" s="55"/>
      <c r="C1128" s="55"/>
    </row>
    <row r="1129" spans="1:3" x14ac:dyDescent="0.25">
      <c r="A1129" s="55"/>
      <c r="B1129" s="55"/>
      <c r="C1129" s="55"/>
    </row>
    <row r="1130" spans="1:3" x14ac:dyDescent="0.25">
      <c r="A1130" s="55"/>
      <c r="B1130" s="55"/>
      <c r="C1130" s="55"/>
    </row>
    <row r="1131" spans="1:3" x14ac:dyDescent="0.25">
      <c r="A1131" s="55"/>
      <c r="B1131" s="55"/>
      <c r="C1131" s="55"/>
    </row>
    <row r="1132" spans="1:3" x14ac:dyDescent="0.25">
      <c r="A1132" s="55"/>
      <c r="B1132" s="55"/>
      <c r="C1132" s="55"/>
    </row>
    <row r="1133" spans="1:3" x14ac:dyDescent="0.25">
      <c r="A1133" s="55"/>
      <c r="B1133" s="55"/>
      <c r="C1133" s="55"/>
    </row>
    <row r="1134" spans="1:3" x14ac:dyDescent="0.25">
      <c r="A1134" s="55"/>
      <c r="B1134" s="55"/>
      <c r="C1134" s="55"/>
    </row>
    <row r="1135" spans="1:3" x14ac:dyDescent="0.25">
      <c r="A1135" s="55"/>
      <c r="B1135" s="55"/>
      <c r="C1135" s="55"/>
    </row>
    <row r="1136" spans="1:3" x14ac:dyDescent="0.25">
      <c r="A1136" s="55"/>
      <c r="B1136" s="55"/>
      <c r="C1136" s="55"/>
    </row>
    <row r="1137" spans="1:3" x14ac:dyDescent="0.25">
      <c r="A1137" s="55"/>
      <c r="B1137" s="55"/>
      <c r="C1137" s="55"/>
    </row>
    <row r="1138" spans="1:3" x14ac:dyDescent="0.25">
      <c r="A1138" s="55"/>
      <c r="B1138" s="55"/>
      <c r="C1138" s="55"/>
    </row>
    <row r="1139" spans="1:3" x14ac:dyDescent="0.25">
      <c r="A1139" s="55"/>
      <c r="B1139" s="55"/>
      <c r="C1139" s="55"/>
    </row>
    <row r="1140" spans="1:3" x14ac:dyDescent="0.25">
      <c r="A1140" s="55"/>
      <c r="B1140" s="55"/>
      <c r="C1140" s="55"/>
    </row>
    <row r="1141" spans="1:3" x14ac:dyDescent="0.25">
      <c r="A1141" s="55"/>
      <c r="B1141" s="55"/>
      <c r="C1141" s="55"/>
    </row>
    <row r="1142" spans="1:3" x14ac:dyDescent="0.25">
      <c r="A1142" s="55"/>
      <c r="B1142" s="55"/>
      <c r="C1142" s="55"/>
    </row>
    <row r="1143" spans="1:3" x14ac:dyDescent="0.25">
      <c r="A1143" s="55"/>
      <c r="B1143" s="55"/>
      <c r="C1143" s="55"/>
    </row>
    <row r="1144" spans="1:3" x14ac:dyDescent="0.25">
      <c r="A1144" s="55"/>
      <c r="B1144" s="55"/>
      <c r="C1144" s="55"/>
    </row>
    <row r="1145" spans="1:3" x14ac:dyDescent="0.25">
      <c r="A1145" s="55"/>
      <c r="B1145" s="55"/>
      <c r="C1145" s="55"/>
    </row>
    <row r="1146" spans="1:3" x14ac:dyDescent="0.25">
      <c r="A1146" s="55"/>
      <c r="B1146" s="55"/>
      <c r="C1146" s="55"/>
    </row>
    <row r="1147" spans="1:3" x14ac:dyDescent="0.25">
      <c r="A1147" s="55"/>
      <c r="B1147" s="55"/>
      <c r="C1147" s="55"/>
    </row>
    <row r="1148" spans="1:3" x14ac:dyDescent="0.25">
      <c r="A1148" s="55"/>
      <c r="B1148" s="55"/>
      <c r="C1148" s="55"/>
    </row>
    <row r="1149" spans="1:3" x14ac:dyDescent="0.25">
      <c r="A1149" s="55"/>
      <c r="B1149" s="55"/>
      <c r="C1149" s="55"/>
    </row>
    <row r="1150" spans="1:3" x14ac:dyDescent="0.25">
      <c r="A1150" s="55"/>
      <c r="B1150" s="55"/>
      <c r="C1150" s="55"/>
    </row>
    <row r="1151" spans="1:3" x14ac:dyDescent="0.25">
      <c r="A1151" s="55"/>
      <c r="B1151" s="55"/>
      <c r="C1151" s="55"/>
    </row>
    <row r="1152" spans="1:3" x14ac:dyDescent="0.25">
      <c r="A1152" s="55"/>
      <c r="B1152" s="55"/>
      <c r="C1152" s="55"/>
    </row>
    <row r="1153" spans="1:3" x14ac:dyDescent="0.25">
      <c r="A1153" s="55"/>
      <c r="B1153" s="55"/>
      <c r="C1153" s="55"/>
    </row>
    <row r="1154" spans="1:3" x14ac:dyDescent="0.25">
      <c r="A1154" s="55"/>
      <c r="B1154" s="55"/>
      <c r="C1154" s="55"/>
    </row>
    <row r="1155" spans="1:3" x14ac:dyDescent="0.25">
      <c r="A1155" s="55"/>
      <c r="B1155" s="55"/>
      <c r="C1155" s="55"/>
    </row>
    <row r="1156" spans="1:3" x14ac:dyDescent="0.25">
      <c r="A1156" s="55"/>
      <c r="B1156" s="55"/>
      <c r="C1156" s="55"/>
    </row>
    <row r="1157" spans="1:3" x14ac:dyDescent="0.25">
      <c r="A1157" s="55"/>
      <c r="B1157" s="55"/>
      <c r="C1157" s="55"/>
    </row>
    <row r="1158" spans="1:3" x14ac:dyDescent="0.25">
      <c r="A1158" s="55"/>
      <c r="B1158" s="55"/>
      <c r="C1158" s="55"/>
    </row>
    <row r="1159" spans="1:3" x14ac:dyDescent="0.25">
      <c r="A1159" s="55"/>
      <c r="B1159" s="55"/>
      <c r="C1159" s="55"/>
    </row>
    <row r="1160" spans="1:3" x14ac:dyDescent="0.25">
      <c r="A1160" s="55"/>
      <c r="B1160" s="55"/>
      <c r="C1160" s="55"/>
    </row>
    <row r="1161" spans="1:3" x14ac:dyDescent="0.25">
      <c r="A1161" s="55"/>
      <c r="B1161" s="55"/>
      <c r="C1161" s="55"/>
    </row>
    <row r="1162" spans="1:3" x14ac:dyDescent="0.25">
      <c r="A1162" s="55"/>
      <c r="B1162" s="55"/>
      <c r="C1162" s="55"/>
    </row>
    <row r="1163" spans="1:3" x14ac:dyDescent="0.25">
      <c r="A1163" s="55"/>
      <c r="B1163" s="55"/>
      <c r="C1163" s="55"/>
    </row>
    <row r="1164" spans="1:3" x14ac:dyDescent="0.25">
      <c r="A1164" s="55"/>
      <c r="B1164" s="55"/>
      <c r="C1164" s="55"/>
    </row>
    <row r="1165" spans="1:3" x14ac:dyDescent="0.25">
      <c r="A1165" s="55"/>
      <c r="B1165" s="55"/>
      <c r="C1165" s="55"/>
    </row>
    <row r="1166" spans="1:3" x14ac:dyDescent="0.25">
      <c r="A1166" s="55"/>
      <c r="B1166" s="55"/>
      <c r="C1166" s="55"/>
    </row>
    <row r="1167" spans="1:3" x14ac:dyDescent="0.25">
      <c r="A1167" s="55"/>
      <c r="B1167" s="55"/>
      <c r="C1167" s="55"/>
    </row>
    <row r="1168" spans="1:3" x14ac:dyDescent="0.25">
      <c r="A1168" s="55"/>
      <c r="B1168" s="55"/>
      <c r="C1168" s="55"/>
    </row>
    <row r="1169" spans="1:3" x14ac:dyDescent="0.25">
      <c r="A1169" s="55"/>
      <c r="B1169" s="55"/>
      <c r="C1169" s="55"/>
    </row>
    <row r="1170" spans="1:3" x14ac:dyDescent="0.25">
      <c r="A1170" s="55"/>
      <c r="B1170" s="55"/>
      <c r="C1170" s="55"/>
    </row>
    <row r="1171" spans="1:3" x14ac:dyDescent="0.25">
      <c r="A1171" s="55"/>
      <c r="B1171" s="55"/>
      <c r="C1171" s="55"/>
    </row>
    <row r="1172" spans="1:3" x14ac:dyDescent="0.25">
      <c r="A1172" s="55"/>
      <c r="B1172" s="55"/>
      <c r="C1172" s="55"/>
    </row>
    <row r="1173" spans="1:3" x14ac:dyDescent="0.25">
      <c r="A1173" s="55"/>
      <c r="B1173" s="55"/>
      <c r="C1173" s="55"/>
    </row>
    <row r="1174" spans="1:3" x14ac:dyDescent="0.25">
      <c r="A1174" s="55"/>
      <c r="B1174" s="55"/>
      <c r="C1174" s="55"/>
    </row>
    <row r="1175" spans="1:3" x14ac:dyDescent="0.25">
      <c r="A1175" s="55"/>
      <c r="B1175" s="55"/>
      <c r="C1175" s="55"/>
    </row>
    <row r="1176" spans="1:3" x14ac:dyDescent="0.25">
      <c r="A1176" s="55"/>
      <c r="B1176" s="55"/>
      <c r="C1176" s="55"/>
    </row>
    <row r="1177" spans="1:3" x14ac:dyDescent="0.25">
      <c r="A1177" s="55"/>
      <c r="B1177" s="55"/>
      <c r="C1177" s="55"/>
    </row>
    <row r="1178" spans="1:3" x14ac:dyDescent="0.25">
      <c r="A1178" s="55"/>
      <c r="B1178" s="55"/>
      <c r="C1178" s="55"/>
    </row>
    <row r="1179" spans="1:3" x14ac:dyDescent="0.25">
      <c r="A1179" s="55"/>
      <c r="B1179" s="55"/>
      <c r="C1179" s="55"/>
    </row>
    <row r="1180" spans="1:3" x14ac:dyDescent="0.25">
      <c r="A1180" s="55"/>
      <c r="B1180" s="55"/>
      <c r="C1180" s="55"/>
    </row>
    <row r="1181" spans="1:3" x14ac:dyDescent="0.25">
      <c r="A1181" s="55"/>
      <c r="B1181" s="55"/>
      <c r="C1181" s="55"/>
    </row>
    <row r="1182" spans="1:3" x14ac:dyDescent="0.25">
      <c r="A1182" s="55"/>
      <c r="B1182" s="55"/>
      <c r="C1182" s="55"/>
    </row>
    <row r="1183" spans="1:3" x14ac:dyDescent="0.25">
      <c r="A1183" s="55"/>
      <c r="B1183" s="55"/>
      <c r="C1183" s="55"/>
    </row>
    <row r="1184" spans="1:3" x14ac:dyDescent="0.25">
      <c r="A1184" s="55"/>
      <c r="B1184" s="55"/>
      <c r="C1184" s="55"/>
    </row>
    <row r="1185" spans="1:3" x14ac:dyDescent="0.25">
      <c r="A1185" s="55"/>
      <c r="B1185" s="55"/>
      <c r="C1185" s="55"/>
    </row>
    <row r="1186" spans="1:3" x14ac:dyDescent="0.25">
      <c r="A1186" s="55"/>
      <c r="B1186" s="55"/>
      <c r="C1186" s="55"/>
    </row>
    <row r="1187" spans="1:3" x14ac:dyDescent="0.25">
      <c r="A1187" s="55"/>
      <c r="B1187" s="55"/>
      <c r="C1187" s="55"/>
    </row>
    <row r="1188" spans="1:3" x14ac:dyDescent="0.25">
      <c r="A1188" s="55"/>
      <c r="B1188" s="55"/>
      <c r="C1188" s="55"/>
    </row>
    <row r="1189" spans="1:3" x14ac:dyDescent="0.25">
      <c r="A1189" s="55"/>
      <c r="B1189" s="55"/>
      <c r="C1189" s="55"/>
    </row>
    <row r="1190" spans="1:3" x14ac:dyDescent="0.25">
      <c r="A1190" s="55"/>
      <c r="B1190" s="55"/>
      <c r="C1190" s="55"/>
    </row>
    <row r="1191" spans="1:3" x14ac:dyDescent="0.25">
      <c r="A1191" s="55"/>
      <c r="B1191" s="55"/>
      <c r="C1191" s="55"/>
    </row>
    <row r="1192" spans="1:3" x14ac:dyDescent="0.25">
      <c r="A1192" s="55"/>
      <c r="B1192" s="55"/>
      <c r="C1192" s="55"/>
    </row>
    <row r="1193" spans="1:3" x14ac:dyDescent="0.25">
      <c r="A1193" s="55"/>
      <c r="B1193" s="55"/>
      <c r="C1193" s="55"/>
    </row>
    <row r="1194" spans="1:3" x14ac:dyDescent="0.25">
      <c r="A1194" s="55"/>
      <c r="B1194" s="55"/>
      <c r="C1194" s="55"/>
    </row>
    <row r="1195" spans="1:3" x14ac:dyDescent="0.25">
      <c r="A1195" s="55"/>
      <c r="B1195" s="55"/>
      <c r="C1195" s="55"/>
    </row>
    <row r="1196" spans="1:3" x14ac:dyDescent="0.25">
      <c r="A1196" s="55"/>
      <c r="B1196" s="55"/>
      <c r="C1196" s="55"/>
    </row>
    <row r="1197" spans="1:3" x14ac:dyDescent="0.25">
      <c r="A1197" s="55"/>
      <c r="B1197" s="55"/>
      <c r="C1197" s="55"/>
    </row>
    <row r="1198" spans="1:3" x14ac:dyDescent="0.25">
      <c r="A1198" s="55"/>
      <c r="B1198" s="55"/>
      <c r="C1198" s="55"/>
    </row>
    <row r="1199" spans="1:3" x14ac:dyDescent="0.25">
      <c r="A1199" s="55"/>
      <c r="B1199" s="55"/>
      <c r="C1199" s="55"/>
    </row>
    <row r="1200" spans="1:3" x14ac:dyDescent="0.25">
      <c r="A1200" s="55"/>
      <c r="B1200" s="55"/>
      <c r="C1200" s="55"/>
    </row>
    <row r="1201" spans="1:3" x14ac:dyDescent="0.25">
      <c r="A1201" s="55"/>
      <c r="B1201" s="55"/>
      <c r="C1201" s="55"/>
    </row>
    <row r="1202" spans="1:3" x14ac:dyDescent="0.25">
      <c r="A1202" s="55"/>
      <c r="B1202" s="55"/>
      <c r="C1202" s="55"/>
    </row>
    <row r="1203" spans="1:3" x14ac:dyDescent="0.25">
      <c r="A1203" s="55"/>
      <c r="B1203" s="55"/>
      <c r="C1203" s="55"/>
    </row>
    <row r="1204" spans="1:3" x14ac:dyDescent="0.25">
      <c r="A1204" s="55"/>
      <c r="B1204" s="55"/>
      <c r="C1204" s="55"/>
    </row>
    <row r="1205" spans="1:3" x14ac:dyDescent="0.25">
      <c r="A1205" s="55"/>
      <c r="B1205" s="55"/>
      <c r="C1205" s="55"/>
    </row>
    <row r="1206" spans="1:3" x14ac:dyDescent="0.25">
      <c r="A1206" s="55"/>
      <c r="B1206" s="55"/>
      <c r="C1206" s="55"/>
    </row>
    <row r="1207" spans="1:3" x14ac:dyDescent="0.25">
      <c r="A1207" s="55"/>
      <c r="B1207" s="55"/>
      <c r="C1207" s="55"/>
    </row>
    <row r="1208" spans="1:3" x14ac:dyDescent="0.25">
      <c r="A1208" s="55"/>
      <c r="B1208" s="55"/>
      <c r="C1208" s="55"/>
    </row>
    <row r="1209" spans="1:3" x14ac:dyDescent="0.25">
      <c r="A1209" s="55"/>
      <c r="B1209" s="55"/>
      <c r="C1209" s="55"/>
    </row>
    <row r="1210" spans="1:3" x14ac:dyDescent="0.25">
      <c r="A1210" s="55"/>
      <c r="B1210" s="55"/>
      <c r="C1210" s="55"/>
    </row>
    <row r="1211" spans="1:3" x14ac:dyDescent="0.25">
      <c r="A1211" s="55"/>
      <c r="B1211" s="55"/>
      <c r="C1211" s="55"/>
    </row>
    <row r="1212" spans="1:3" x14ac:dyDescent="0.25">
      <c r="A1212" s="55"/>
      <c r="B1212" s="55"/>
      <c r="C1212" s="55"/>
    </row>
    <row r="1213" spans="1:3" x14ac:dyDescent="0.25">
      <c r="A1213" s="55"/>
      <c r="B1213" s="55"/>
      <c r="C1213" s="55"/>
    </row>
    <row r="1214" spans="1:3" x14ac:dyDescent="0.25">
      <c r="A1214" s="55"/>
      <c r="B1214" s="55"/>
      <c r="C1214" s="55"/>
    </row>
    <row r="1215" spans="1:3" x14ac:dyDescent="0.25">
      <c r="A1215" s="55"/>
      <c r="B1215" s="55"/>
      <c r="C1215" s="55"/>
    </row>
    <row r="1216" spans="1:3" x14ac:dyDescent="0.25">
      <c r="A1216" s="55"/>
      <c r="B1216" s="55"/>
      <c r="C1216" s="55"/>
    </row>
    <row r="1217" spans="1:3" x14ac:dyDescent="0.25">
      <c r="A1217" s="55"/>
      <c r="B1217" s="55"/>
      <c r="C1217" s="55"/>
    </row>
    <row r="1218" spans="1:3" x14ac:dyDescent="0.25">
      <c r="A1218" s="55"/>
      <c r="B1218" s="55"/>
      <c r="C1218" s="55"/>
    </row>
    <row r="1219" spans="1:3" x14ac:dyDescent="0.25">
      <c r="A1219" s="55"/>
      <c r="B1219" s="55"/>
      <c r="C1219" s="55"/>
    </row>
    <row r="1220" spans="1:3" x14ac:dyDescent="0.25">
      <c r="A1220" s="55"/>
      <c r="B1220" s="55"/>
      <c r="C1220" s="55"/>
    </row>
    <row r="1221" spans="1:3" x14ac:dyDescent="0.25">
      <c r="A1221" s="55"/>
      <c r="B1221" s="55"/>
      <c r="C1221" s="55"/>
    </row>
    <row r="1222" spans="1:3" x14ac:dyDescent="0.25">
      <c r="A1222" s="55"/>
      <c r="B1222" s="55"/>
      <c r="C1222" s="55"/>
    </row>
    <row r="1223" spans="1:3" x14ac:dyDescent="0.25">
      <c r="A1223" s="55"/>
      <c r="B1223" s="55"/>
      <c r="C1223" s="55"/>
    </row>
    <row r="1224" spans="1:3" x14ac:dyDescent="0.25">
      <c r="A1224" s="55"/>
      <c r="B1224" s="55"/>
      <c r="C1224" s="55"/>
    </row>
    <row r="1225" spans="1:3" x14ac:dyDescent="0.25">
      <c r="A1225" s="55"/>
      <c r="B1225" s="55"/>
      <c r="C1225" s="55"/>
    </row>
    <row r="1226" spans="1:3" x14ac:dyDescent="0.25">
      <c r="A1226" s="55"/>
      <c r="B1226" s="55"/>
      <c r="C1226" s="55"/>
    </row>
    <row r="1227" spans="1:3" x14ac:dyDescent="0.25">
      <c r="A1227" s="55"/>
      <c r="B1227" s="55"/>
      <c r="C1227" s="55"/>
    </row>
    <row r="1228" spans="1:3" x14ac:dyDescent="0.25">
      <c r="A1228" s="55"/>
      <c r="B1228" s="55"/>
      <c r="C1228" s="55"/>
    </row>
    <row r="1229" spans="1:3" x14ac:dyDescent="0.25">
      <c r="A1229" s="55"/>
      <c r="B1229" s="55"/>
      <c r="C1229" s="55"/>
    </row>
    <row r="1230" spans="1:3" x14ac:dyDescent="0.25">
      <c r="A1230" s="55"/>
      <c r="B1230" s="55"/>
      <c r="C1230" s="55"/>
    </row>
    <row r="1231" spans="1:3" x14ac:dyDescent="0.25">
      <c r="A1231" s="55"/>
      <c r="B1231" s="55"/>
      <c r="C1231" s="55"/>
    </row>
    <row r="1232" spans="1:3" x14ac:dyDescent="0.25">
      <c r="A1232" s="55"/>
      <c r="B1232" s="55"/>
      <c r="C1232" s="55"/>
    </row>
    <row r="1233" spans="1:3" x14ac:dyDescent="0.25">
      <c r="A1233" s="55"/>
      <c r="B1233" s="55"/>
      <c r="C1233" s="55"/>
    </row>
    <row r="1234" spans="1:3" x14ac:dyDescent="0.25">
      <c r="A1234" s="55"/>
      <c r="B1234" s="55"/>
      <c r="C1234" s="55"/>
    </row>
    <row r="1235" spans="1:3" x14ac:dyDescent="0.25">
      <c r="A1235" s="55"/>
      <c r="B1235" s="55"/>
      <c r="C1235" s="55"/>
    </row>
    <row r="1236" spans="1:3" x14ac:dyDescent="0.25">
      <c r="A1236" s="55"/>
      <c r="B1236" s="55"/>
      <c r="C1236" s="55"/>
    </row>
    <row r="1237" spans="1:3" x14ac:dyDescent="0.25">
      <c r="A1237" s="55"/>
      <c r="B1237" s="55"/>
      <c r="C1237" s="55"/>
    </row>
    <row r="1238" spans="1:3" x14ac:dyDescent="0.25">
      <c r="A1238" s="55"/>
      <c r="B1238" s="55"/>
      <c r="C1238" s="55"/>
    </row>
    <row r="1239" spans="1:3" x14ac:dyDescent="0.25">
      <c r="A1239" s="55"/>
      <c r="B1239" s="55"/>
      <c r="C1239" s="55"/>
    </row>
    <row r="1240" spans="1:3" x14ac:dyDescent="0.25">
      <c r="A1240" s="55"/>
      <c r="B1240" s="55"/>
      <c r="C1240" s="55"/>
    </row>
    <row r="1241" spans="1:3" x14ac:dyDescent="0.25">
      <c r="A1241" s="55"/>
      <c r="B1241" s="55"/>
      <c r="C1241" s="55"/>
    </row>
    <row r="1242" spans="1:3" x14ac:dyDescent="0.25">
      <c r="A1242" s="55"/>
      <c r="B1242" s="55"/>
      <c r="C1242" s="55"/>
    </row>
    <row r="1243" spans="1:3" x14ac:dyDescent="0.25">
      <c r="A1243" s="55"/>
      <c r="B1243" s="55"/>
      <c r="C1243" s="55"/>
    </row>
    <row r="1244" spans="1:3" x14ac:dyDescent="0.25">
      <c r="A1244" s="55"/>
      <c r="B1244" s="55"/>
      <c r="C1244" s="55"/>
    </row>
    <row r="1245" spans="1:3" x14ac:dyDescent="0.25">
      <c r="A1245" s="55"/>
      <c r="B1245" s="55"/>
      <c r="C1245" s="55"/>
    </row>
    <row r="1246" spans="1:3" x14ac:dyDescent="0.25">
      <c r="A1246" s="55"/>
      <c r="B1246" s="55"/>
      <c r="C1246" s="55"/>
    </row>
    <row r="1247" spans="1:3" x14ac:dyDescent="0.25">
      <c r="A1247" s="55"/>
      <c r="B1247" s="55"/>
      <c r="C1247" s="55"/>
    </row>
    <row r="1248" spans="1:3" x14ac:dyDescent="0.25">
      <c r="A1248" s="55"/>
      <c r="B1248" s="55"/>
      <c r="C1248" s="55"/>
    </row>
    <row r="1249" spans="1:3" x14ac:dyDescent="0.25">
      <c r="A1249" s="55"/>
      <c r="B1249" s="55"/>
      <c r="C1249" s="55"/>
    </row>
    <row r="1250" spans="1:3" x14ac:dyDescent="0.25">
      <c r="A1250" s="55"/>
      <c r="B1250" s="55"/>
      <c r="C1250" s="55"/>
    </row>
    <row r="1251" spans="1:3" x14ac:dyDescent="0.25">
      <c r="A1251" s="55"/>
      <c r="B1251" s="55"/>
      <c r="C1251" s="55"/>
    </row>
    <row r="1252" spans="1:3" x14ac:dyDescent="0.25">
      <c r="A1252" s="55"/>
      <c r="B1252" s="55"/>
      <c r="C1252" s="55"/>
    </row>
    <row r="1253" spans="1:3" x14ac:dyDescent="0.25">
      <c r="A1253" s="55"/>
      <c r="B1253" s="55"/>
      <c r="C1253" s="55"/>
    </row>
    <row r="1254" spans="1:3" x14ac:dyDescent="0.25">
      <c r="A1254" s="55"/>
      <c r="B1254" s="55"/>
      <c r="C1254" s="55"/>
    </row>
    <row r="1255" spans="1:3" x14ac:dyDescent="0.25">
      <c r="A1255" s="55"/>
      <c r="B1255" s="55"/>
      <c r="C1255" s="55"/>
    </row>
    <row r="1256" spans="1:3" x14ac:dyDescent="0.25">
      <c r="A1256" s="55"/>
      <c r="B1256" s="55"/>
      <c r="C1256" s="55"/>
    </row>
    <row r="1257" spans="1:3" x14ac:dyDescent="0.25">
      <c r="A1257" s="55"/>
      <c r="B1257" s="55"/>
      <c r="C1257" s="55"/>
    </row>
    <row r="1258" spans="1:3" x14ac:dyDescent="0.25">
      <c r="A1258" s="55"/>
      <c r="B1258" s="55"/>
      <c r="C1258" s="55"/>
    </row>
    <row r="1259" spans="1:3" x14ac:dyDescent="0.25">
      <c r="A1259" s="55"/>
      <c r="B1259" s="55"/>
      <c r="C1259" s="55"/>
    </row>
    <row r="1260" spans="1:3" x14ac:dyDescent="0.25">
      <c r="A1260" s="55"/>
      <c r="B1260" s="55"/>
      <c r="C1260" s="55"/>
    </row>
    <row r="1261" spans="1:3" x14ac:dyDescent="0.25">
      <c r="A1261" s="55"/>
      <c r="B1261" s="55"/>
      <c r="C1261" s="55"/>
    </row>
    <row r="1262" spans="1:3" x14ac:dyDescent="0.25">
      <c r="A1262" s="55"/>
      <c r="B1262" s="55"/>
      <c r="C1262" s="55"/>
    </row>
    <row r="1263" spans="1:3" x14ac:dyDescent="0.25">
      <c r="A1263" s="55"/>
      <c r="B1263" s="55"/>
      <c r="C1263" s="55"/>
    </row>
    <row r="1264" spans="1:3" x14ac:dyDescent="0.25">
      <c r="A1264" s="55"/>
      <c r="B1264" s="55"/>
      <c r="C1264" s="55"/>
    </row>
    <row r="1265" spans="1:3" x14ac:dyDescent="0.25">
      <c r="A1265" s="55"/>
      <c r="B1265" s="55"/>
      <c r="C1265" s="55"/>
    </row>
    <row r="1266" spans="1:3" x14ac:dyDescent="0.25">
      <c r="A1266" s="55"/>
      <c r="B1266" s="55"/>
      <c r="C1266" s="55"/>
    </row>
    <row r="1267" spans="1:3" x14ac:dyDescent="0.25">
      <c r="A1267" s="55"/>
      <c r="B1267" s="55"/>
      <c r="C1267" s="55"/>
    </row>
    <row r="1268" spans="1:3" x14ac:dyDescent="0.25">
      <c r="A1268" s="55"/>
      <c r="B1268" s="55"/>
      <c r="C1268" s="55"/>
    </row>
    <row r="1269" spans="1:3" x14ac:dyDescent="0.25">
      <c r="A1269" s="55"/>
      <c r="B1269" s="55"/>
      <c r="C1269" s="55"/>
    </row>
    <row r="1270" spans="1:3" x14ac:dyDescent="0.25">
      <c r="A1270" s="55"/>
      <c r="B1270" s="55"/>
      <c r="C1270" s="55"/>
    </row>
    <row r="1271" spans="1:3" x14ac:dyDescent="0.25">
      <c r="A1271" s="55"/>
      <c r="B1271" s="55"/>
      <c r="C1271" s="55"/>
    </row>
    <row r="1272" spans="1:3" x14ac:dyDescent="0.25">
      <c r="A1272" s="55"/>
      <c r="B1272" s="55"/>
      <c r="C1272" s="55"/>
    </row>
    <row r="1273" spans="1:3" x14ac:dyDescent="0.25">
      <c r="A1273" s="55"/>
      <c r="B1273" s="55"/>
      <c r="C1273" s="55"/>
    </row>
    <row r="1274" spans="1:3" x14ac:dyDescent="0.25">
      <c r="A1274" s="55"/>
      <c r="B1274" s="55"/>
      <c r="C1274" s="55"/>
    </row>
    <row r="1275" spans="1:3" x14ac:dyDescent="0.25">
      <c r="A1275" s="55"/>
      <c r="B1275" s="55"/>
      <c r="C1275" s="55"/>
    </row>
    <row r="1276" spans="1:3" x14ac:dyDescent="0.25">
      <c r="A1276" s="55"/>
      <c r="B1276" s="55"/>
      <c r="C1276" s="55"/>
    </row>
    <row r="1277" spans="1:3" x14ac:dyDescent="0.25">
      <c r="A1277" s="55"/>
      <c r="B1277" s="55"/>
      <c r="C1277" s="55"/>
    </row>
    <row r="1278" spans="1:3" x14ac:dyDescent="0.25">
      <c r="A1278" s="55"/>
      <c r="B1278" s="55"/>
      <c r="C1278" s="55"/>
    </row>
    <row r="1279" spans="1:3" x14ac:dyDescent="0.25">
      <c r="A1279" s="55"/>
      <c r="B1279" s="55"/>
      <c r="C1279" s="55"/>
    </row>
    <row r="1280" spans="1:3" x14ac:dyDescent="0.25">
      <c r="A1280" s="55"/>
      <c r="B1280" s="55"/>
      <c r="C1280" s="55"/>
    </row>
    <row r="1281" spans="1:3" x14ac:dyDescent="0.25">
      <c r="A1281" s="55"/>
      <c r="B1281" s="55"/>
      <c r="C1281" s="55"/>
    </row>
    <row r="1282" spans="1:3" x14ac:dyDescent="0.25">
      <c r="A1282" s="55"/>
      <c r="B1282" s="55"/>
      <c r="C1282" s="55"/>
    </row>
    <row r="1283" spans="1:3" x14ac:dyDescent="0.25">
      <c r="A1283" s="55"/>
      <c r="B1283" s="55"/>
      <c r="C1283" s="55"/>
    </row>
    <row r="1284" spans="1:3" x14ac:dyDescent="0.25">
      <c r="A1284" s="55"/>
      <c r="B1284" s="55"/>
      <c r="C1284" s="55"/>
    </row>
    <row r="1285" spans="1:3" x14ac:dyDescent="0.25">
      <c r="A1285" s="55"/>
      <c r="B1285" s="55"/>
      <c r="C1285" s="55"/>
    </row>
    <row r="1286" spans="1:3" x14ac:dyDescent="0.25">
      <c r="A1286" s="55"/>
      <c r="B1286" s="55"/>
      <c r="C1286" s="55"/>
    </row>
    <row r="1287" spans="1:3" x14ac:dyDescent="0.25">
      <c r="A1287" s="55"/>
      <c r="B1287" s="55"/>
      <c r="C1287" s="55"/>
    </row>
    <row r="1288" spans="1:3" x14ac:dyDescent="0.25">
      <c r="A1288" s="55"/>
      <c r="B1288" s="55"/>
      <c r="C1288" s="55"/>
    </row>
    <row r="1289" spans="1:3" x14ac:dyDescent="0.25">
      <c r="A1289" s="55"/>
      <c r="B1289" s="55"/>
      <c r="C1289" s="55"/>
    </row>
    <row r="1290" spans="1:3" x14ac:dyDescent="0.25">
      <c r="A1290" s="55"/>
      <c r="B1290" s="55"/>
      <c r="C1290" s="55"/>
    </row>
    <row r="1291" spans="1:3" x14ac:dyDescent="0.25">
      <c r="A1291" s="55"/>
      <c r="B1291" s="55"/>
      <c r="C1291" s="55"/>
    </row>
    <row r="1292" spans="1:3" x14ac:dyDescent="0.25">
      <c r="A1292" s="55"/>
      <c r="B1292" s="55"/>
      <c r="C1292" s="55"/>
    </row>
    <row r="1293" spans="1:3" x14ac:dyDescent="0.25">
      <c r="A1293" s="55"/>
      <c r="B1293" s="55"/>
      <c r="C1293" s="55"/>
    </row>
    <row r="1294" spans="1:3" x14ac:dyDescent="0.25">
      <c r="A1294" s="55"/>
      <c r="B1294" s="55"/>
      <c r="C1294" s="55"/>
    </row>
    <row r="1295" spans="1:3" x14ac:dyDescent="0.25">
      <c r="A1295" s="55"/>
      <c r="B1295" s="55"/>
      <c r="C1295" s="55"/>
    </row>
    <row r="1296" spans="1:3" x14ac:dyDescent="0.25">
      <c r="A1296" s="55"/>
      <c r="B1296" s="55"/>
      <c r="C1296" s="55"/>
    </row>
    <row r="1297" spans="1:3" x14ac:dyDescent="0.25">
      <c r="A1297" s="55"/>
      <c r="B1297" s="55"/>
      <c r="C1297" s="55"/>
    </row>
    <row r="1298" spans="1:3" x14ac:dyDescent="0.25">
      <c r="A1298" s="55"/>
      <c r="B1298" s="55"/>
      <c r="C1298" s="55"/>
    </row>
    <row r="1299" spans="1:3" x14ac:dyDescent="0.25">
      <c r="A1299" s="55"/>
      <c r="B1299" s="55"/>
      <c r="C1299" s="55"/>
    </row>
    <row r="1300" spans="1:3" x14ac:dyDescent="0.25">
      <c r="A1300" s="55"/>
      <c r="B1300" s="55"/>
      <c r="C1300" s="55"/>
    </row>
    <row r="1301" spans="1:3" x14ac:dyDescent="0.25">
      <c r="A1301" s="55"/>
      <c r="B1301" s="55"/>
      <c r="C1301" s="55"/>
    </row>
    <row r="1302" spans="1:3" x14ac:dyDescent="0.25">
      <c r="A1302" s="55"/>
      <c r="B1302" s="55"/>
      <c r="C1302" s="55"/>
    </row>
    <row r="1303" spans="1:3" x14ac:dyDescent="0.25">
      <c r="A1303" s="55"/>
      <c r="B1303" s="55"/>
      <c r="C1303" s="55"/>
    </row>
    <row r="1304" spans="1:3" x14ac:dyDescent="0.25">
      <c r="A1304" s="55"/>
      <c r="B1304" s="55"/>
      <c r="C1304" s="55"/>
    </row>
    <row r="1305" spans="1:3" x14ac:dyDescent="0.25">
      <c r="A1305" s="55"/>
      <c r="B1305" s="55"/>
      <c r="C1305" s="55"/>
    </row>
    <row r="1306" spans="1:3" x14ac:dyDescent="0.25">
      <c r="A1306" s="55"/>
      <c r="B1306" s="55"/>
      <c r="C1306" s="55"/>
    </row>
    <row r="1307" spans="1:3" x14ac:dyDescent="0.25">
      <c r="A1307" s="55"/>
      <c r="B1307" s="55"/>
      <c r="C1307" s="55"/>
    </row>
    <row r="1308" spans="1:3" x14ac:dyDescent="0.25">
      <c r="A1308" s="55"/>
      <c r="B1308" s="55"/>
      <c r="C1308" s="55"/>
    </row>
    <row r="1309" spans="1:3" x14ac:dyDescent="0.25">
      <c r="A1309" s="55"/>
      <c r="B1309" s="55"/>
      <c r="C1309" s="55"/>
    </row>
    <row r="1310" spans="1:3" x14ac:dyDescent="0.25">
      <c r="A1310" s="55"/>
      <c r="B1310" s="55"/>
      <c r="C1310" s="55"/>
    </row>
    <row r="1311" spans="1:3" x14ac:dyDescent="0.25">
      <c r="A1311" s="55"/>
      <c r="B1311" s="55"/>
      <c r="C1311" s="55"/>
    </row>
    <row r="1312" spans="1:3" x14ac:dyDescent="0.25">
      <c r="A1312" s="55"/>
      <c r="B1312" s="55"/>
      <c r="C1312" s="55"/>
    </row>
    <row r="1313" spans="1:3" x14ac:dyDescent="0.25">
      <c r="A1313" s="55"/>
      <c r="B1313" s="55"/>
      <c r="C1313" s="55"/>
    </row>
    <row r="1314" spans="1:3" x14ac:dyDescent="0.25">
      <c r="A1314" s="55"/>
      <c r="B1314" s="55"/>
      <c r="C1314" s="55"/>
    </row>
    <row r="1315" spans="1:3" x14ac:dyDescent="0.25">
      <c r="A1315" s="55"/>
      <c r="B1315" s="55"/>
      <c r="C1315" s="55"/>
    </row>
    <row r="1316" spans="1:3" x14ac:dyDescent="0.25">
      <c r="A1316" s="55"/>
      <c r="B1316" s="55"/>
      <c r="C1316" s="55"/>
    </row>
    <row r="1317" spans="1:3" x14ac:dyDescent="0.25">
      <c r="A1317" s="55"/>
      <c r="B1317" s="55"/>
      <c r="C1317" s="55"/>
    </row>
    <row r="1318" spans="1:3" x14ac:dyDescent="0.25">
      <c r="A1318" s="55"/>
      <c r="B1318" s="55"/>
      <c r="C1318" s="55"/>
    </row>
    <row r="1319" spans="1:3" x14ac:dyDescent="0.25">
      <c r="A1319" s="55"/>
      <c r="B1319" s="55"/>
      <c r="C1319" s="55"/>
    </row>
    <row r="1320" spans="1:3" x14ac:dyDescent="0.25">
      <c r="A1320" s="55"/>
      <c r="B1320" s="55"/>
      <c r="C1320" s="55"/>
    </row>
    <row r="1321" spans="1:3" x14ac:dyDescent="0.25">
      <c r="A1321" s="55"/>
      <c r="B1321" s="55"/>
      <c r="C1321" s="55"/>
    </row>
    <row r="1322" spans="1:3" x14ac:dyDescent="0.25">
      <c r="A1322" s="55"/>
      <c r="B1322" s="55"/>
      <c r="C1322" s="55"/>
    </row>
    <row r="1323" spans="1:3" x14ac:dyDescent="0.25">
      <c r="A1323" s="55"/>
      <c r="B1323" s="55"/>
      <c r="C1323" s="55"/>
    </row>
    <row r="1324" spans="1:3" x14ac:dyDescent="0.25">
      <c r="A1324" s="55"/>
      <c r="B1324" s="55"/>
      <c r="C1324" s="55"/>
    </row>
    <row r="1325" spans="1:3" x14ac:dyDescent="0.25">
      <c r="A1325" s="55"/>
      <c r="B1325" s="55"/>
      <c r="C1325" s="55"/>
    </row>
    <row r="1326" spans="1:3" x14ac:dyDescent="0.25">
      <c r="A1326" s="55"/>
      <c r="B1326" s="55"/>
      <c r="C1326" s="55"/>
    </row>
    <row r="1327" spans="1:3" x14ac:dyDescent="0.25">
      <c r="A1327" s="55"/>
      <c r="B1327" s="55"/>
      <c r="C1327" s="55"/>
    </row>
    <row r="1328" spans="1:3" x14ac:dyDescent="0.25">
      <c r="A1328" s="55"/>
      <c r="B1328" s="55"/>
      <c r="C1328" s="55"/>
    </row>
    <row r="1329" spans="1:3" x14ac:dyDescent="0.25">
      <c r="A1329" s="55"/>
      <c r="B1329" s="55"/>
      <c r="C1329" s="55"/>
    </row>
    <row r="1330" spans="1:3" x14ac:dyDescent="0.25">
      <c r="A1330" s="55"/>
      <c r="B1330" s="55"/>
      <c r="C1330" s="55"/>
    </row>
    <row r="1331" spans="1:3" x14ac:dyDescent="0.25">
      <c r="A1331" s="55"/>
      <c r="B1331" s="55"/>
      <c r="C1331" s="55"/>
    </row>
    <row r="1332" spans="1:3" x14ac:dyDescent="0.25">
      <c r="A1332" s="55"/>
      <c r="B1332" s="55"/>
      <c r="C1332" s="55"/>
    </row>
    <row r="1333" spans="1:3" x14ac:dyDescent="0.25">
      <c r="A1333" s="55"/>
      <c r="B1333" s="55"/>
      <c r="C1333" s="55"/>
    </row>
    <row r="1334" spans="1:3" x14ac:dyDescent="0.25">
      <c r="A1334" s="55"/>
      <c r="B1334" s="55"/>
      <c r="C1334" s="55"/>
    </row>
    <row r="1335" spans="1:3" x14ac:dyDescent="0.25">
      <c r="A1335" s="55"/>
      <c r="B1335" s="55"/>
      <c r="C1335" s="55"/>
    </row>
    <row r="1336" spans="1:3" x14ac:dyDescent="0.25">
      <c r="A1336" s="55"/>
      <c r="B1336" s="55"/>
      <c r="C1336" s="55"/>
    </row>
    <row r="1337" spans="1:3" x14ac:dyDescent="0.25">
      <c r="A1337" s="55"/>
      <c r="B1337" s="55"/>
      <c r="C1337" s="55"/>
    </row>
    <row r="1338" spans="1:3" x14ac:dyDescent="0.25">
      <c r="A1338" s="55"/>
      <c r="B1338" s="55"/>
      <c r="C1338" s="55"/>
    </row>
    <row r="1339" spans="1:3" x14ac:dyDescent="0.25">
      <c r="A1339" s="55"/>
      <c r="B1339" s="55"/>
      <c r="C1339" s="55"/>
    </row>
    <row r="1340" spans="1:3" x14ac:dyDescent="0.25">
      <c r="A1340" s="55"/>
      <c r="B1340" s="55"/>
      <c r="C1340" s="55"/>
    </row>
    <row r="1341" spans="1:3" x14ac:dyDescent="0.25">
      <c r="A1341" s="55"/>
      <c r="B1341" s="55"/>
      <c r="C1341" s="55"/>
    </row>
    <row r="1342" spans="1:3" x14ac:dyDescent="0.25">
      <c r="A1342" s="55"/>
      <c r="B1342" s="55"/>
      <c r="C1342" s="55"/>
    </row>
    <row r="1343" spans="1:3" x14ac:dyDescent="0.25">
      <c r="A1343" s="55"/>
      <c r="B1343" s="55"/>
      <c r="C1343" s="55"/>
    </row>
    <row r="1344" spans="1:3" x14ac:dyDescent="0.25">
      <c r="A1344" s="55"/>
      <c r="B1344" s="55"/>
      <c r="C1344" s="55"/>
    </row>
    <row r="1345" spans="1:3" x14ac:dyDescent="0.25">
      <c r="A1345" s="55"/>
      <c r="B1345" s="55"/>
      <c r="C1345" s="55"/>
    </row>
    <row r="1346" spans="1:3" x14ac:dyDescent="0.25">
      <c r="A1346" s="55"/>
      <c r="B1346" s="55"/>
      <c r="C1346" s="55"/>
    </row>
    <row r="1347" spans="1:3" x14ac:dyDescent="0.25">
      <c r="A1347" s="55"/>
      <c r="B1347" s="55"/>
      <c r="C1347" s="55"/>
    </row>
    <row r="1348" spans="1:3" x14ac:dyDescent="0.25">
      <c r="A1348" s="55"/>
      <c r="B1348" s="55"/>
      <c r="C1348" s="55"/>
    </row>
    <row r="1349" spans="1:3" x14ac:dyDescent="0.25">
      <c r="A1349" s="55"/>
      <c r="B1349" s="55"/>
      <c r="C1349" s="55"/>
    </row>
    <row r="1350" spans="1:3" x14ac:dyDescent="0.25">
      <c r="A1350" s="55"/>
      <c r="B1350" s="55"/>
      <c r="C1350" s="55"/>
    </row>
    <row r="1351" spans="1:3" x14ac:dyDescent="0.25">
      <c r="A1351" s="55"/>
      <c r="B1351" s="55"/>
      <c r="C1351" s="55"/>
    </row>
    <row r="1352" spans="1:3" x14ac:dyDescent="0.25">
      <c r="A1352" s="55"/>
      <c r="B1352" s="55"/>
      <c r="C1352" s="55"/>
    </row>
    <row r="1353" spans="1:3" x14ac:dyDescent="0.25">
      <c r="A1353" s="55"/>
      <c r="B1353" s="55"/>
      <c r="C1353" s="55"/>
    </row>
    <row r="1354" spans="1:3" x14ac:dyDescent="0.25">
      <c r="A1354" s="55"/>
      <c r="B1354" s="55"/>
      <c r="C1354" s="55"/>
    </row>
    <row r="1355" spans="1:3" x14ac:dyDescent="0.25">
      <c r="A1355" s="55"/>
      <c r="B1355" s="55"/>
      <c r="C1355" s="55"/>
    </row>
    <row r="1356" spans="1:3" x14ac:dyDescent="0.25">
      <c r="A1356" s="55"/>
      <c r="B1356" s="55"/>
      <c r="C1356" s="55"/>
    </row>
    <row r="1357" spans="1:3" x14ac:dyDescent="0.25">
      <c r="A1357" s="55"/>
      <c r="B1357" s="55"/>
      <c r="C1357" s="55"/>
    </row>
    <row r="1358" spans="1:3" x14ac:dyDescent="0.25">
      <c r="A1358" s="55"/>
      <c r="B1358" s="55"/>
      <c r="C1358" s="55"/>
    </row>
    <row r="1359" spans="1:3" x14ac:dyDescent="0.25">
      <c r="A1359" s="55"/>
      <c r="B1359" s="55"/>
      <c r="C1359" s="55"/>
    </row>
    <row r="1360" spans="1:3" x14ac:dyDescent="0.25">
      <c r="A1360" s="55"/>
      <c r="B1360" s="55"/>
      <c r="C1360" s="55"/>
    </row>
    <row r="1361" spans="1:3" x14ac:dyDescent="0.25">
      <c r="A1361" s="55"/>
      <c r="B1361" s="55"/>
      <c r="C1361" s="55"/>
    </row>
    <row r="1362" spans="1:3" x14ac:dyDescent="0.25">
      <c r="A1362" s="55"/>
      <c r="B1362" s="55"/>
      <c r="C1362" s="55"/>
    </row>
    <row r="1363" spans="1:3" x14ac:dyDescent="0.25">
      <c r="A1363" s="55"/>
      <c r="B1363" s="55"/>
      <c r="C1363" s="55"/>
    </row>
    <row r="1364" spans="1:3" x14ac:dyDescent="0.25">
      <c r="A1364" s="55"/>
      <c r="B1364" s="55"/>
      <c r="C1364" s="55"/>
    </row>
    <row r="1365" spans="1:3" x14ac:dyDescent="0.25">
      <c r="A1365" s="55"/>
      <c r="B1365" s="55"/>
      <c r="C1365" s="55"/>
    </row>
    <row r="1366" spans="1:3" x14ac:dyDescent="0.25">
      <c r="A1366" s="55"/>
      <c r="B1366" s="55"/>
      <c r="C1366" s="55"/>
    </row>
    <row r="1367" spans="1:3" x14ac:dyDescent="0.25">
      <c r="A1367" s="55"/>
      <c r="B1367" s="55"/>
      <c r="C1367" s="55"/>
    </row>
    <row r="1368" spans="1:3" x14ac:dyDescent="0.25">
      <c r="A1368" s="55"/>
      <c r="B1368" s="55"/>
      <c r="C1368" s="55"/>
    </row>
    <row r="1369" spans="1:3" x14ac:dyDescent="0.25">
      <c r="A1369" s="55"/>
      <c r="B1369" s="55"/>
      <c r="C1369" s="55"/>
    </row>
    <row r="1370" spans="1:3" x14ac:dyDescent="0.25">
      <c r="A1370" s="55"/>
      <c r="B1370" s="55"/>
      <c r="C1370" s="55"/>
    </row>
    <row r="1371" spans="1:3" x14ac:dyDescent="0.25">
      <c r="A1371" s="55"/>
      <c r="B1371" s="55"/>
      <c r="C1371" s="55"/>
    </row>
    <row r="1372" spans="1:3" x14ac:dyDescent="0.25">
      <c r="A1372" s="55"/>
      <c r="B1372" s="55"/>
      <c r="C1372" s="55"/>
    </row>
    <row r="1373" spans="1:3" x14ac:dyDescent="0.25">
      <c r="A1373" s="55"/>
      <c r="B1373" s="55"/>
      <c r="C1373" s="55"/>
    </row>
    <row r="1374" spans="1:3" x14ac:dyDescent="0.25">
      <c r="A1374" s="55"/>
      <c r="B1374" s="55"/>
      <c r="C1374" s="55"/>
    </row>
    <row r="1375" spans="1:3" x14ac:dyDescent="0.25">
      <c r="A1375" s="55"/>
      <c r="B1375" s="55"/>
      <c r="C1375" s="55"/>
    </row>
    <row r="1376" spans="1:3" x14ac:dyDescent="0.25">
      <c r="A1376" s="55"/>
      <c r="B1376" s="55"/>
      <c r="C1376" s="55"/>
    </row>
    <row r="1377" spans="1:3" x14ac:dyDescent="0.25">
      <c r="A1377" s="55"/>
      <c r="B1377" s="55"/>
      <c r="C1377" s="55"/>
    </row>
    <row r="1378" spans="1:3" x14ac:dyDescent="0.25">
      <c r="A1378" s="55"/>
      <c r="B1378" s="55"/>
      <c r="C1378" s="55"/>
    </row>
    <row r="1379" spans="1:3" x14ac:dyDescent="0.25">
      <c r="A1379" s="55"/>
      <c r="B1379" s="55"/>
      <c r="C1379" s="55"/>
    </row>
    <row r="1380" spans="1:3" x14ac:dyDescent="0.25">
      <c r="A1380" s="55"/>
      <c r="B1380" s="55"/>
      <c r="C1380" s="55"/>
    </row>
    <row r="1381" spans="1:3" x14ac:dyDescent="0.25">
      <c r="A1381" s="55"/>
      <c r="B1381" s="55"/>
      <c r="C1381" s="55"/>
    </row>
    <row r="1382" spans="1:3" x14ac:dyDescent="0.25">
      <c r="A1382" s="55"/>
      <c r="B1382" s="55"/>
      <c r="C1382" s="55"/>
    </row>
    <row r="1383" spans="1:3" x14ac:dyDescent="0.25">
      <c r="A1383" s="55"/>
      <c r="B1383" s="55"/>
      <c r="C1383" s="55"/>
    </row>
    <row r="1384" spans="1:3" x14ac:dyDescent="0.25">
      <c r="A1384" s="55"/>
      <c r="B1384" s="55"/>
      <c r="C1384" s="55"/>
    </row>
    <row r="1385" spans="1:3" x14ac:dyDescent="0.25">
      <c r="A1385" s="55"/>
      <c r="B1385" s="55"/>
      <c r="C1385" s="55"/>
    </row>
    <row r="1386" spans="1:3" x14ac:dyDescent="0.25">
      <c r="A1386" s="55"/>
      <c r="B1386" s="55"/>
      <c r="C1386" s="55"/>
    </row>
    <row r="1387" spans="1:3" x14ac:dyDescent="0.25">
      <c r="A1387" s="55"/>
      <c r="B1387" s="55"/>
      <c r="C1387" s="55"/>
    </row>
    <row r="1388" spans="1:3" x14ac:dyDescent="0.25">
      <c r="A1388" s="55"/>
      <c r="B1388" s="55"/>
      <c r="C1388" s="55"/>
    </row>
    <row r="1389" spans="1:3" x14ac:dyDescent="0.25">
      <c r="A1389" s="55"/>
      <c r="B1389" s="55"/>
      <c r="C1389" s="55"/>
    </row>
    <row r="1390" spans="1:3" x14ac:dyDescent="0.25">
      <c r="A1390" s="55"/>
      <c r="B1390" s="55"/>
      <c r="C1390" s="55"/>
    </row>
    <row r="1391" spans="1:3" x14ac:dyDescent="0.25">
      <c r="A1391" s="55"/>
      <c r="B1391" s="55"/>
      <c r="C1391" s="55"/>
    </row>
    <row r="1392" spans="1:3" x14ac:dyDescent="0.25">
      <c r="A1392" s="55"/>
      <c r="B1392" s="55"/>
      <c r="C1392" s="55"/>
    </row>
    <row r="1393" spans="1:3" x14ac:dyDescent="0.25">
      <c r="A1393" s="55"/>
      <c r="B1393" s="55"/>
      <c r="C1393" s="55"/>
    </row>
    <row r="1394" spans="1:3" x14ac:dyDescent="0.25">
      <c r="A1394" s="55"/>
      <c r="B1394" s="55"/>
      <c r="C1394" s="55"/>
    </row>
    <row r="1395" spans="1:3" x14ac:dyDescent="0.25">
      <c r="A1395" s="55"/>
      <c r="B1395" s="55"/>
      <c r="C1395" s="55"/>
    </row>
    <row r="1396" spans="1:3" x14ac:dyDescent="0.25">
      <c r="A1396" s="55"/>
      <c r="B1396" s="55"/>
      <c r="C1396" s="55"/>
    </row>
    <row r="1397" spans="1:3" x14ac:dyDescent="0.25">
      <c r="A1397" s="55"/>
      <c r="B1397" s="55"/>
      <c r="C1397" s="55"/>
    </row>
    <row r="1398" spans="1:3" x14ac:dyDescent="0.25">
      <c r="A1398" s="55"/>
      <c r="B1398" s="55"/>
      <c r="C1398" s="55"/>
    </row>
    <row r="1399" spans="1:3" x14ac:dyDescent="0.25">
      <c r="A1399" s="55"/>
      <c r="B1399" s="55"/>
      <c r="C1399" s="55"/>
    </row>
    <row r="1400" spans="1:3" x14ac:dyDescent="0.25">
      <c r="A1400" s="55"/>
      <c r="B1400" s="55"/>
      <c r="C1400" s="55"/>
    </row>
    <row r="1401" spans="1:3" x14ac:dyDescent="0.25">
      <c r="A1401" s="55"/>
      <c r="B1401" s="55"/>
      <c r="C1401" s="55"/>
    </row>
    <row r="1402" spans="1:3" x14ac:dyDescent="0.25">
      <c r="A1402" s="55"/>
      <c r="B1402" s="55"/>
      <c r="C1402" s="55"/>
    </row>
    <row r="1403" spans="1:3" x14ac:dyDescent="0.25">
      <c r="A1403" s="55"/>
      <c r="B1403" s="55"/>
      <c r="C1403" s="55"/>
    </row>
    <row r="1404" spans="1:3" x14ac:dyDescent="0.25">
      <c r="A1404" s="55"/>
      <c r="B1404" s="55"/>
      <c r="C1404" s="55"/>
    </row>
    <row r="1405" spans="1:3" x14ac:dyDescent="0.25">
      <c r="A1405" s="55"/>
      <c r="B1405" s="55"/>
      <c r="C1405" s="55"/>
    </row>
    <row r="1406" spans="1:3" x14ac:dyDescent="0.25">
      <c r="A1406" s="55"/>
      <c r="B1406" s="55"/>
      <c r="C1406" s="55"/>
    </row>
    <row r="1407" spans="1:3" x14ac:dyDescent="0.25">
      <c r="A1407" s="55"/>
      <c r="B1407" s="55"/>
      <c r="C1407" s="55"/>
    </row>
    <row r="1408" spans="1:3" x14ac:dyDescent="0.25">
      <c r="A1408" s="55"/>
      <c r="B1408" s="55"/>
      <c r="C1408" s="55"/>
    </row>
    <row r="1409" spans="1:3" x14ac:dyDescent="0.25">
      <c r="A1409" s="55"/>
      <c r="B1409" s="55"/>
      <c r="C1409" s="55"/>
    </row>
    <row r="1410" spans="1:3" x14ac:dyDescent="0.25">
      <c r="A1410" s="55"/>
      <c r="B1410" s="55"/>
      <c r="C1410" s="55"/>
    </row>
    <row r="1411" spans="1:3" x14ac:dyDescent="0.25">
      <c r="A1411" s="55"/>
      <c r="B1411" s="55"/>
      <c r="C1411" s="55"/>
    </row>
    <row r="1412" spans="1:3" x14ac:dyDescent="0.25">
      <c r="A1412" s="55"/>
      <c r="B1412" s="55"/>
      <c r="C1412" s="55"/>
    </row>
    <row r="1413" spans="1:3" x14ac:dyDescent="0.25">
      <c r="A1413" s="55"/>
      <c r="B1413" s="55"/>
      <c r="C1413" s="55"/>
    </row>
    <row r="1414" spans="1:3" x14ac:dyDescent="0.25">
      <c r="A1414" s="55"/>
      <c r="B1414" s="55"/>
      <c r="C1414" s="55"/>
    </row>
    <row r="1415" spans="1:3" x14ac:dyDescent="0.25">
      <c r="A1415" s="55"/>
      <c r="B1415" s="55"/>
      <c r="C1415" s="55"/>
    </row>
    <row r="1416" spans="1:3" x14ac:dyDescent="0.25">
      <c r="A1416" s="55"/>
      <c r="B1416" s="55"/>
      <c r="C1416" s="55"/>
    </row>
    <row r="1417" spans="1:3" x14ac:dyDescent="0.25">
      <c r="A1417" s="55"/>
      <c r="B1417" s="55"/>
      <c r="C1417" s="55"/>
    </row>
    <row r="1418" spans="1:3" x14ac:dyDescent="0.25">
      <c r="A1418" s="55"/>
      <c r="B1418" s="55"/>
      <c r="C1418" s="55"/>
    </row>
    <row r="1419" spans="1:3" x14ac:dyDescent="0.25">
      <c r="A1419" s="55"/>
      <c r="B1419" s="55"/>
      <c r="C1419" s="55"/>
    </row>
    <row r="1420" spans="1:3" x14ac:dyDescent="0.25">
      <c r="A1420" s="55"/>
      <c r="B1420" s="55"/>
      <c r="C1420" s="55"/>
    </row>
    <row r="1421" spans="1:3" x14ac:dyDescent="0.25">
      <c r="A1421" s="55"/>
      <c r="B1421" s="55"/>
      <c r="C1421" s="55"/>
    </row>
    <row r="1422" spans="1:3" x14ac:dyDescent="0.25">
      <c r="A1422" s="55"/>
      <c r="B1422" s="55"/>
      <c r="C1422" s="55"/>
    </row>
    <row r="1423" spans="1:3" x14ac:dyDescent="0.25">
      <c r="A1423" s="55"/>
      <c r="B1423" s="55"/>
      <c r="C1423" s="55"/>
    </row>
    <row r="1424" spans="1:3" x14ac:dyDescent="0.25">
      <c r="A1424" s="55"/>
      <c r="B1424" s="55"/>
      <c r="C1424" s="55"/>
    </row>
    <row r="1425" spans="1:3" x14ac:dyDescent="0.25">
      <c r="A1425" s="55"/>
      <c r="B1425" s="55"/>
      <c r="C1425" s="55"/>
    </row>
    <row r="1426" spans="1:3" x14ac:dyDescent="0.25">
      <c r="A1426" s="55"/>
      <c r="B1426" s="55"/>
      <c r="C1426" s="55"/>
    </row>
    <row r="1427" spans="1:3" x14ac:dyDescent="0.25">
      <c r="A1427" s="55"/>
      <c r="B1427" s="55"/>
      <c r="C1427" s="55"/>
    </row>
    <row r="1428" spans="1:3" x14ac:dyDescent="0.25">
      <c r="A1428" s="55"/>
      <c r="B1428" s="55"/>
      <c r="C1428" s="55"/>
    </row>
    <row r="1429" spans="1:3" x14ac:dyDescent="0.25">
      <c r="A1429" s="55"/>
      <c r="B1429" s="55"/>
      <c r="C1429" s="55"/>
    </row>
    <row r="1430" spans="1:3" x14ac:dyDescent="0.25">
      <c r="A1430" s="55"/>
      <c r="B1430" s="55"/>
      <c r="C1430" s="55"/>
    </row>
    <row r="1431" spans="1:3" x14ac:dyDescent="0.25">
      <c r="A1431" s="55"/>
      <c r="B1431" s="55"/>
      <c r="C1431" s="55"/>
    </row>
    <row r="1432" spans="1:3" x14ac:dyDescent="0.25">
      <c r="A1432" s="55"/>
      <c r="B1432" s="55"/>
      <c r="C1432" s="55"/>
    </row>
    <row r="1433" spans="1:3" x14ac:dyDescent="0.25">
      <c r="A1433" s="55"/>
      <c r="B1433" s="55"/>
      <c r="C1433" s="55"/>
    </row>
    <row r="1434" spans="1:3" x14ac:dyDescent="0.25">
      <c r="A1434" s="55"/>
      <c r="B1434" s="55"/>
      <c r="C1434" s="55"/>
    </row>
    <row r="1435" spans="1:3" x14ac:dyDescent="0.25">
      <c r="A1435" s="55"/>
      <c r="B1435" s="55"/>
      <c r="C1435" s="55"/>
    </row>
    <row r="1436" spans="1:3" x14ac:dyDescent="0.25">
      <c r="A1436" s="55"/>
      <c r="B1436" s="55"/>
      <c r="C1436" s="55"/>
    </row>
    <row r="1437" spans="1:3" x14ac:dyDescent="0.25">
      <c r="A1437" s="55"/>
      <c r="B1437" s="55"/>
      <c r="C1437" s="55"/>
    </row>
    <row r="1438" spans="1:3" x14ac:dyDescent="0.25">
      <c r="A1438" s="55"/>
      <c r="B1438" s="55"/>
      <c r="C1438" s="55"/>
    </row>
    <row r="1439" spans="1:3" x14ac:dyDescent="0.25">
      <c r="A1439" s="55"/>
      <c r="B1439" s="55"/>
      <c r="C1439" s="55"/>
    </row>
    <row r="1440" spans="1:3" x14ac:dyDescent="0.25">
      <c r="A1440" s="55"/>
      <c r="B1440" s="55"/>
      <c r="C1440" s="55"/>
    </row>
    <row r="1441" spans="1:3" x14ac:dyDescent="0.25">
      <c r="A1441" s="55"/>
      <c r="B1441" s="55"/>
      <c r="C1441" s="55"/>
    </row>
    <row r="1442" spans="1:3" x14ac:dyDescent="0.25">
      <c r="A1442" s="55"/>
      <c r="B1442" s="55"/>
      <c r="C1442" s="55"/>
    </row>
    <row r="1443" spans="1:3" x14ac:dyDescent="0.25">
      <c r="A1443" s="55"/>
      <c r="B1443" s="55"/>
      <c r="C1443" s="55"/>
    </row>
    <row r="1444" spans="1:3" x14ac:dyDescent="0.25">
      <c r="A1444" s="55"/>
      <c r="B1444" s="55"/>
      <c r="C1444" s="55"/>
    </row>
    <row r="1445" spans="1:3" x14ac:dyDescent="0.25">
      <c r="A1445" s="55"/>
      <c r="B1445" s="55"/>
      <c r="C1445" s="55"/>
    </row>
    <row r="1446" spans="1:3" x14ac:dyDescent="0.25">
      <c r="A1446" s="55"/>
      <c r="B1446" s="55"/>
      <c r="C1446" s="55"/>
    </row>
    <row r="1447" spans="1:3" x14ac:dyDescent="0.25">
      <c r="A1447" s="55"/>
      <c r="B1447" s="55"/>
      <c r="C1447" s="55"/>
    </row>
    <row r="1448" spans="1:3" x14ac:dyDescent="0.25">
      <c r="A1448" s="55"/>
      <c r="B1448" s="55"/>
      <c r="C1448" s="55"/>
    </row>
    <row r="1449" spans="1:3" x14ac:dyDescent="0.25">
      <c r="A1449" s="55"/>
      <c r="B1449" s="55"/>
      <c r="C1449" s="55"/>
    </row>
    <row r="1450" spans="1:3" x14ac:dyDescent="0.25">
      <c r="A1450" s="55"/>
      <c r="B1450" s="55"/>
      <c r="C1450" s="55"/>
    </row>
    <row r="1451" spans="1:3" x14ac:dyDescent="0.25">
      <c r="A1451" s="55"/>
      <c r="B1451" s="55"/>
      <c r="C1451" s="55"/>
    </row>
    <row r="1452" spans="1:3" x14ac:dyDescent="0.25">
      <c r="A1452" s="55"/>
      <c r="B1452" s="55"/>
      <c r="C1452" s="55"/>
    </row>
    <row r="1453" spans="1:3" x14ac:dyDescent="0.25">
      <c r="A1453" s="55"/>
      <c r="B1453" s="55"/>
      <c r="C1453" s="55"/>
    </row>
    <row r="1454" spans="1:3" x14ac:dyDescent="0.25">
      <c r="A1454" s="55"/>
      <c r="B1454" s="55"/>
      <c r="C1454" s="55"/>
    </row>
    <row r="1455" spans="1:3" x14ac:dyDescent="0.25">
      <c r="A1455" s="55"/>
      <c r="B1455" s="55"/>
      <c r="C1455" s="55"/>
    </row>
    <row r="1456" spans="1:3" x14ac:dyDescent="0.25">
      <c r="A1456" s="55"/>
      <c r="B1456" s="55"/>
      <c r="C1456" s="55"/>
    </row>
    <row r="1457" spans="1:3" x14ac:dyDescent="0.25">
      <c r="A1457" s="55"/>
      <c r="B1457" s="55"/>
      <c r="C1457" s="55"/>
    </row>
    <row r="1458" spans="1:3" x14ac:dyDescent="0.25">
      <c r="A1458" s="55"/>
      <c r="B1458" s="55"/>
      <c r="C1458" s="55"/>
    </row>
    <row r="1459" spans="1:3" x14ac:dyDescent="0.25">
      <c r="A1459" s="55"/>
      <c r="B1459" s="55"/>
      <c r="C1459" s="55"/>
    </row>
    <row r="1460" spans="1:3" x14ac:dyDescent="0.25">
      <c r="A1460" s="55"/>
      <c r="B1460" s="55"/>
      <c r="C1460" s="55"/>
    </row>
    <row r="1461" spans="1:3" x14ac:dyDescent="0.25">
      <c r="A1461" s="55"/>
      <c r="B1461" s="55"/>
      <c r="C1461" s="55"/>
    </row>
    <row r="1462" spans="1:3" x14ac:dyDescent="0.25">
      <c r="A1462" s="55"/>
      <c r="B1462" s="55"/>
      <c r="C1462" s="55"/>
    </row>
    <row r="1463" spans="1:3" x14ac:dyDescent="0.25">
      <c r="A1463" s="55"/>
      <c r="B1463" s="55"/>
      <c r="C1463" s="55"/>
    </row>
    <row r="1464" spans="1:3" x14ac:dyDescent="0.25">
      <c r="A1464" s="55"/>
      <c r="B1464" s="55"/>
      <c r="C1464" s="55"/>
    </row>
    <row r="1465" spans="1:3" x14ac:dyDescent="0.25">
      <c r="A1465" s="55"/>
      <c r="B1465" s="55"/>
      <c r="C1465" s="55"/>
    </row>
    <row r="1466" spans="1:3" x14ac:dyDescent="0.25">
      <c r="A1466" s="55"/>
      <c r="B1466" s="55"/>
      <c r="C1466" s="55"/>
    </row>
    <row r="1467" spans="1:3" x14ac:dyDescent="0.25">
      <c r="A1467" s="55"/>
      <c r="B1467" s="55"/>
      <c r="C1467" s="55"/>
    </row>
    <row r="1468" spans="1:3" x14ac:dyDescent="0.25">
      <c r="A1468" s="55"/>
      <c r="B1468" s="55"/>
      <c r="C1468" s="55"/>
    </row>
    <row r="1469" spans="1:3" x14ac:dyDescent="0.25">
      <c r="A1469" s="55"/>
      <c r="B1469" s="55"/>
      <c r="C1469" s="55"/>
    </row>
    <row r="1470" spans="1:3" x14ac:dyDescent="0.25">
      <c r="A1470" s="55"/>
      <c r="B1470" s="55"/>
      <c r="C1470" s="55"/>
    </row>
    <row r="1471" spans="1:3" x14ac:dyDescent="0.25">
      <c r="A1471" s="55"/>
      <c r="B1471" s="55"/>
      <c r="C1471" s="55"/>
    </row>
    <row r="1472" spans="1:3" x14ac:dyDescent="0.25">
      <c r="A1472" s="55"/>
      <c r="B1472" s="55"/>
      <c r="C1472" s="55"/>
    </row>
    <row r="1473" spans="1:3" x14ac:dyDescent="0.25">
      <c r="A1473" s="55"/>
      <c r="B1473" s="55"/>
      <c r="C1473" s="55"/>
    </row>
    <row r="1474" spans="1:3" x14ac:dyDescent="0.25">
      <c r="A1474" s="55"/>
      <c r="B1474" s="55"/>
      <c r="C1474" s="55"/>
    </row>
    <row r="1475" spans="1:3" x14ac:dyDescent="0.25">
      <c r="A1475" s="55"/>
      <c r="B1475" s="55"/>
      <c r="C1475" s="55"/>
    </row>
    <row r="1476" spans="1:3" x14ac:dyDescent="0.25">
      <c r="A1476" s="55"/>
      <c r="B1476" s="55"/>
      <c r="C1476" s="55"/>
    </row>
    <row r="1477" spans="1:3" x14ac:dyDescent="0.25">
      <c r="A1477" s="55"/>
      <c r="B1477" s="55"/>
      <c r="C1477" s="55"/>
    </row>
    <row r="1478" spans="1:3" x14ac:dyDescent="0.25">
      <c r="A1478" s="55"/>
      <c r="B1478" s="55"/>
      <c r="C1478" s="55"/>
    </row>
    <row r="1479" spans="1:3" x14ac:dyDescent="0.25">
      <c r="A1479" s="55"/>
      <c r="B1479" s="55"/>
      <c r="C1479" s="55"/>
    </row>
    <row r="1480" spans="1:3" x14ac:dyDescent="0.25">
      <c r="A1480" s="55"/>
      <c r="B1480" s="55"/>
      <c r="C1480" s="55"/>
    </row>
    <row r="1481" spans="1:3" x14ac:dyDescent="0.25">
      <c r="A1481" s="55"/>
      <c r="B1481" s="55"/>
      <c r="C1481" s="55"/>
    </row>
    <row r="1482" spans="1:3" x14ac:dyDescent="0.25">
      <c r="A1482" s="55"/>
      <c r="B1482" s="55"/>
      <c r="C1482" s="55"/>
    </row>
    <row r="1483" spans="1:3" x14ac:dyDescent="0.25">
      <c r="A1483" s="55"/>
      <c r="B1483" s="55"/>
      <c r="C1483" s="55"/>
    </row>
    <row r="1484" spans="1:3" x14ac:dyDescent="0.25">
      <c r="A1484" s="55"/>
      <c r="B1484" s="55"/>
      <c r="C1484" s="55"/>
    </row>
    <row r="1485" spans="1:3" x14ac:dyDescent="0.25">
      <c r="A1485" s="55"/>
      <c r="B1485" s="55"/>
      <c r="C1485" s="55"/>
    </row>
    <row r="1486" spans="1:3" x14ac:dyDescent="0.25">
      <c r="A1486" s="55"/>
      <c r="B1486" s="55"/>
      <c r="C1486" s="55"/>
    </row>
    <row r="1487" spans="1:3" x14ac:dyDescent="0.25">
      <c r="A1487" s="55"/>
      <c r="B1487" s="55"/>
      <c r="C1487" s="55"/>
    </row>
    <row r="1488" spans="1:3" x14ac:dyDescent="0.25">
      <c r="A1488" s="55"/>
      <c r="B1488" s="55"/>
      <c r="C1488" s="55"/>
    </row>
    <row r="1489" spans="1:3" x14ac:dyDescent="0.25">
      <c r="A1489" s="55"/>
      <c r="B1489" s="55"/>
      <c r="C1489" s="55"/>
    </row>
    <row r="1490" spans="1:3" x14ac:dyDescent="0.25">
      <c r="A1490" s="55"/>
      <c r="B1490" s="55"/>
      <c r="C1490" s="55"/>
    </row>
    <row r="1491" spans="1:3" x14ac:dyDescent="0.25">
      <c r="A1491" s="55"/>
      <c r="B1491" s="55"/>
      <c r="C1491" s="55"/>
    </row>
    <row r="1492" spans="1:3" x14ac:dyDescent="0.25">
      <c r="A1492" s="55"/>
      <c r="B1492" s="55"/>
      <c r="C1492" s="55"/>
    </row>
    <row r="1493" spans="1:3" x14ac:dyDescent="0.25">
      <c r="A1493" s="55"/>
      <c r="B1493" s="55"/>
      <c r="C1493" s="55"/>
    </row>
    <row r="1494" spans="1:3" x14ac:dyDescent="0.25">
      <c r="A1494" s="55"/>
      <c r="B1494" s="55"/>
      <c r="C1494" s="55"/>
    </row>
    <row r="1495" spans="1:3" x14ac:dyDescent="0.25">
      <c r="A1495" s="55"/>
      <c r="B1495" s="55"/>
      <c r="C1495" s="55"/>
    </row>
    <row r="1496" spans="1:3" x14ac:dyDescent="0.25">
      <c r="A1496" s="55"/>
      <c r="B1496" s="55"/>
      <c r="C1496" s="55"/>
    </row>
    <row r="1497" spans="1:3" x14ac:dyDescent="0.25">
      <c r="A1497" s="55"/>
      <c r="B1497" s="55"/>
      <c r="C1497" s="55"/>
    </row>
    <row r="1498" spans="1:3" x14ac:dyDescent="0.25">
      <c r="A1498" s="55"/>
      <c r="B1498" s="55"/>
      <c r="C1498" s="55"/>
    </row>
    <row r="1499" spans="1:3" x14ac:dyDescent="0.25">
      <c r="A1499" s="55"/>
      <c r="B1499" s="55"/>
      <c r="C1499" s="55"/>
    </row>
    <row r="1500" spans="1:3" x14ac:dyDescent="0.25">
      <c r="A1500" s="55"/>
      <c r="B1500" s="55"/>
      <c r="C1500" s="55"/>
    </row>
    <row r="1501" spans="1:3" x14ac:dyDescent="0.25">
      <c r="A1501" s="55"/>
      <c r="B1501" s="55"/>
      <c r="C1501" s="55"/>
    </row>
    <row r="1502" spans="1:3" x14ac:dyDescent="0.25">
      <c r="A1502" s="55"/>
      <c r="B1502" s="55"/>
      <c r="C1502" s="55"/>
    </row>
    <row r="1503" spans="1:3" x14ac:dyDescent="0.25">
      <c r="A1503" s="55"/>
      <c r="B1503" s="55"/>
      <c r="C1503" s="55"/>
    </row>
    <row r="1504" spans="1:3" x14ac:dyDescent="0.25">
      <c r="A1504" s="55"/>
      <c r="B1504" s="55"/>
      <c r="C1504" s="55"/>
    </row>
    <row r="1505" spans="1:3" x14ac:dyDescent="0.25">
      <c r="A1505" s="55"/>
      <c r="B1505" s="55"/>
      <c r="C1505" s="55"/>
    </row>
    <row r="1506" spans="1:3" x14ac:dyDescent="0.25">
      <c r="A1506" s="55"/>
      <c r="B1506" s="55"/>
      <c r="C1506" s="55"/>
    </row>
    <row r="1507" spans="1:3" x14ac:dyDescent="0.25">
      <c r="A1507" s="55"/>
      <c r="B1507" s="55"/>
      <c r="C1507" s="55"/>
    </row>
    <row r="1508" spans="1:3" x14ac:dyDescent="0.25">
      <c r="A1508" s="55"/>
      <c r="B1508" s="55"/>
      <c r="C1508" s="55"/>
    </row>
    <row r="1509" spans="1:3" x14ac:dyDescent="0.25">
      <c r="A1509" s="55"/>
      <c r="B1509" s="55"/>
      <c r="C1509" s="55"/>
    </row>
    <row r="1510" spans="1:3" x14ac:dyDescent="0.25">
      <c r="A1510" s="55"/>
      <c r="B1510" s="55"/>
      <c r="C1510" s="55"/>
    </row>
    <row r="1511" spans="1:3" x14ac:dyDescent="0.25">
      <c r="A1511" s="55"/>
      <c r="B1511" s="55"/>
      <c r="C1511" s="55"/>
    </row>
    <row r="1512" spans="1:3" x14ac:dyDescent="0.25">
      <c r="A1512" s="55"/>
      <c r="B1512" s="55"/>
      <c r="C1512" s="55"/>
    </row>
    <row r="1513" spans="1:3" x14ac:dyDescent="0.25">
      <c r="A1513" s="55"/>
      <c r="B1513" s="55"/>
      <c r="C1513" s="55"/>
    </row>
    <row r="1514" spans="1:3" x14ac:dyDescent="0.25">
      <c r="A1514" s="55"/>
      <c r="B1514" s="55"/>
      <c r="C1514" s="55"/>
    </row>
    <row r="1515" spans="1:3" x14ac:dyDescent="0.25">
      <c r="A1515" s="55"/>
      <c r="B1515" s="55"/>
      <c r="C1515" s="55"/>
    </row>
    <row r="1516" spans="1:3" x14ac:dyDescent="0.25">
      <c r="A1516" s="55"/>
      <c r="B1516" s="55"/>
      <c r="C1516" s="55"/>
    </row>
    <row r="1517" spans="1:3" x14ac:dyDescent="0.25">
      <c r="A1517" s="55"/>
      <c r="B1517" s="55"/>
      <c r="C1517" s="55"/>
    </row>
    <row r="1518" spans="1:3" x14ac:dyDescent="0.25">
      <c r="A1518" s="55"/>
      <c r="B1518" s="55"/>
      <c r="C1518" s="55"/>
    </row>
    <row r="1519" spans="1:3" x14ac:dyDescent="0.25">
      <c r="A1519" s="55"/>
      <c r="B1519" s="55"/>
      <c r="C1519" s="55"/>
    </row>
    <row r="1520" spans="1:3" x14ac:dyDescent="0.25">
      <c r="A1520" s="55"/>
      <c r="B1520" s="55"/>
      <c r="C1520" s="55"/>
    </row>
    <row r="1521" spans="1:3" x14ac:dyDescent="0.25">
      <c r="A1521" s="55"/>
      <c r="B1521" s="55"/>
      <c r="C1521" s="55"/>
    </row>
    <row r="1522" spans="1:3" x14ac:dyDescent="0.25">
      <c r="A1522" s="55"/>
      <c r="B1522" s="55"/>
      <c r="C1522" s="55"/>
    </row>
    <row r="1523" spans="1:3" x14ac:dyDescent="0.25">
      <c r="A1523" s="55"/>
      <c r="B1523" s="55"/>
      <c r="C1523" s="55"/>
    </row>
    <row r="1524" spans="1:3" x14ac:dyDescent="0.25">
      <c r="A1524" s="55"/>
      <c r="B1524" s="55"/>
      <c r="C1524" s="55"/>
    </row>
    <row r="1525" spans="1:3" x14ac:dyDescent="0.25">
      <c r="A1525" s="55"/>
      <c r="B1525" s="55"/>
      <c r="C1525" s="55"/>
    </row>
    <row r="1526" spans="1:3" x14ac:dyDescent="0.25">
      <c r="A1526" s="55"/>
      <c r="B1526" s="55"/>
      <c r="C1526" s="55"/>
    </row>
    <row r="1527" spans="1:3" x14ac:dyDescent="0.25">
      <c r="A1527" s="55"/>
      <c r="B1527" s="55"/>
      <c r="C1527" s="55"/>
    </row>
    <row r="1528" spans="1:3" x14ac:dyDescent="0.25">
      <c r="A1528" s="55"/>
      <c r="B1528" s="55"/>
      <c r="C1528" s="55"/>
    </row>
    <row r="1529" spans="1:3" x14ac:dyDescent="0.25">
      <c r="A1529" s="55"/>
      <c r="B1529" s="55"/>
      <c r="C1529" s="55"/>
    </row>
    <row r="1530" spans="1:3" x14ac:dyDescent="0.25">
      <c r="A1530" s="55"/>
      <c r="B1530" s="55"/>
      <c r="C1530" s="55"/>
    </row>
    <row r="1531" spans="1:3" x14ac:dyDescent="0.25">
      <c r="A1531" s="55"/>
      <c r="B1531" s="55"/>
      <c r="C1531" s="55"/>
    </row>
    <row r="1532" spans="1:3" x14ac:dyDescent="0.25">
      <c r="A1532" s="55"/>
      <c r="B1532" s="55"/>
      <c r="C1532" s="55"/>
    </row>
    <row r="1533" spans="1:3" x14ac:dyDescent="0.25">
      <c r="A1533" s="55"/>
      <c r="B1533" s="55"/>
      <c r="C1533" s="55"/>
    </row>
    <row r="1534" spans="1:3" x14ac:dyDescent="0.25">
      <c r="A1534" s="55"/>
      <c r="B1534" s="55"/>
      <c r="C1534" s="55"/>
    </row>
    <row r="1535" spans="1:3" x14ac:dyDescent="0.25">
      <c r="A1535" s="55"/>
      <c r="B1535" s="55"/>
      <c r="C1535" s="55"/>
    </row>
    <row r="1536" spans="1:3" x14ac:dyDescent="0.25">
      <c r="A1536" s="55"/>
      <c r="B1536" s="55"/>
      <c r="C1536" s="55"/>
    </row>
    <row r="1537" spans="1:3" x14ac:dyDescent="0.25">
      <c r="A1537" s="55"/>
      <c r="B1537" s="55"/>
      <c r="C1537" s="55"/>
    </row>
    <row r="1538" spans="1:3" x14ac:dyDescent="0.25">
      <c r="A1538" s="55"/>
      <c r="B1538" s="55"/>
      <c r="C1538" s="55"/>
    </row>
    <row r="1539" spans="1:3" x14ac:dyDescent="0.25">
      <c r="A1539" s="55"/>
      <c r="B1539" s="55"/>
      <c r="C1539" s="55"/>
    </row>
    <row r="1540" spans="1:3" x14ac:dyDescent="0.25">
      <c r="A1540" s="55"/>
      <c r="B1540" s="55"/>
      <c r="C1540" s="55"/>
    </row>
    <row r="1541" spans="1:3" x14ac:dyDescent="0.25">
      <c r="A1541" s="55"/>
      <c r="B1541" s="55"/>
      <c r="C1541" s="55"/>
    </row>
    <row r="1542" spans="1:3" x14ac:dyDescent="0.25">
      <c r="A1542" s="55"/>
      <c r="B1542" s="55"/>
      <c r="C1542" s="55"/>
    </row>
    <row r="1543" spans="1:3" x14ac:dyDescent="0.25">
      <c r="A1543" s="55"/>
      <c r="B1543" s="55"/>
      <c r="C1543" s="55"/>
    </row>
    <row r="1544" spans="1:3" x14ac:dyDescent="0.25">
      <c r="A1544" s="55"/>
      <c r="B1544" s="55"/>
      <c r="C1544" s="55"/>
    </row>
    <row r="1545" spans="1:3" x14ac:dyDescent="0.25">
      <c r="A1545" s="55"/>
      <c r="B1545" s="55"/>
      <c r="C1545" s="55"/>
    </row>
    <row r="1546" spans="1:3" x14ac:dyDescent="0.25">
      <c r="A1546" s="55"/>
      <c r="B1546" s="55"/>
      <c r="C1546" s="55"/>
    </row>
    <row r="1547" spans="1:3" x14ac:dyDescent="0.25">
      <c r="A1547" s="55"/>
      <c r="B1547" s="55"/>
      <c r="C1547" s="55"/>
    </row>
    <row r="1548" spans="1:3" x14ac:dyDescent="0.25">
      <c r="A1548" s="55"/>
      <c r="B1548" s="55"/>
      <c r="C1548" s="55"/>
    </row>
    <row r="1549" spans="1:3" x14ac:dyDescent="0.25">
      <c r="A1549" s="55"/>
      <c r="B1549" s="55"/>
      <c r="C1549" s="55"/>
    </row>
    <row r="1550" spans="1:3" x14ac:dyDescent="0.25">
      <c r="A1550" s="55"/>
      <c r="B1550" s="55"/>
      <c r="C1550" s="55"/>
    </row>
    <row r="1551" spans="1:3" x14ac:dyDescent="0.25">
      <c r="A1551" s="55"/>
      <c r="B1551" s="55"/>
      <c r="C1551" s="55"/>
    </row>
    <row r="1552" spans="1:3" x14ac:dyDescent="0.25">
      <c r="A1552" s="55"/>
      <c r="B1552" s="55"/>
      <c r="C1552" s="55"/>
    </row>
    <row r="1553" spans="1:3" x14ac:dyDescent="0.25">
      <c r="A1553" s="55"/>
      <c r="B1553" s="55"/>
      <c r="C1553" s="55"/>
    </row>
    <row r="1554" spans="1:3" x14ac:dyDescent="0.25">
      <c r="A1554" s="55"/>
      <c r="B1554" s="55"/>
      <c r="C1554" s="55"/>
    </row>
    <row r="1555" spans="1:3" x14ac:dyDescent="0.25">
      <c r="A1555" s="55"/>
      <c r="B1555" s="55"/>
      <c r="C1555" s="55"/>
    </row>
    <row r="1556" spans="1:3" x14ac:dyDescent="0.25">
      <c r="A1556" s="55"/>
      <c r="B1556" s="55"/>
      <c r="C1556" s="55"/>
    </row>
    <row r="1557" spans="1:3" x14ac:dyDescent="0.25">
      <c r="A1557" s="55"/>
      <c r="B1557" s="55"/>
      <c r="C1557" s="55"/>
    </row>
    <row r="1558" spans="1:3" x14ac:dyDescent="0.25">
      <c r="A1558" s="55"/>
      <c r="B1558" s="55"/>
      <c r="C1558" s="55"/>
    </row>
    <row r="1559" spans="1:3" x14ac:dyDescent="0.25">
      <c r="A1559" s="55"/>
      <c r="B1559" s="55"/>
      <c r="C1559" s="55"/>
    </row>
    <row r="1560" spans="1:3" x14ac:dyDescent="0.25">
      <c r="A1560" s="55"/>
      <c r="B1560" s="55"/>
      <c r="C1560" s="55"/>
    </row>
    <row r="1561" spans="1:3" x14ac:dyDescent="0.25">
      <c r="A1561" s="55"/>
      <c r="B1561" s="55"/>
      <c r="C1561" s="55"/>
    </row>
    <row r="1562" spans="1:3" x14ac:dyDescent="0.25">
      <c r="A1562" s="55"/>
      <c r="B1562" s="55"/>
      <c r="C1562" s="55"/>
    </row>
    <row r="1563" spans="1:3" x14ac:dyDescent="0.25">
      <c r="A1563" s="55"/>
      <c r="B1563" s="55"/>
      <c r="C1563" s="55"/>
    </row>
    <row r="1564" spans="1:3" x14ac:dyDescent="0.25">
      <c r="A1564" s="55"/>
      <c r="B1564" s="55"/>
      <c r="C1564" s="55"/>
    </row>
    <row r="1565" spans="1:3" x14ac:dyDescent="0.25">
      <c r="A1565" s="55"/>
      <c r="B1565" s="55"/>
      <c r="C1565" s="55"/>
    </row>
    <row r="1566" spans="1:3" x14ac:dyDescent="0.25">
      <c r="A1566" s="55"/>
      <c r="B1566" s="55"/>
      <c r="C1566" s="55"/>
    </row>
    <row r="1567" spans="1:3" x14ac:dyDescent="0.25">
      <c r="A1567" s="55"/>
      <c r="B1567" s="55"/>
      <c r="C1567" s="55"/>
    </row>
    <row r="1568" spans="1:3" x14ac:dyDescent="0.25">
      <c r="A1568" s="55"/>
      <c r="B1568" s="55"/>
      <c r="C1568" s="55"/>
    </row>
    <row r="1569" spans="1:3" x14ac:dyDescent="0.25">
      <c r="A1569" s="55"/>
      <c r="B1569" s="55"/>
      <c r="C1569" s="55"/>
    </row>
    <row r="1570" spans="1:3" x14ac:dyDescent="0.25">
      <c r="A1570" s="55"/>
      <c r="B1570" s="55"/>
      <c r="C1570" s="55"/>
    </row>
    <row r="1571" spans="1:3" x14ac:dyDescent="0.25">
      <c r="A1571" s="55"/>
      <c r="B1571" s="55"/>
      <c r="C1571" s="55"/>
    </row>
    <row r="1572" spans="1:3" x14ac:dyDescent="0.25">
      <c r="A1572" s="55"/>
      <c r="B1572" s="55"/>
      <c r="C1572" s="55"/>
    </row>
    <row r="1573" spans="1:3" x14ac:dyDescent="0.25">
      <c r="A1573" s="55"/>
      <c r="B1573" s="55"/>
      <c r="C1573" s="55"/>
    </row>
    <row r="1574" spans="1:3" x14ac:dyDescent="0.25">
      <c r="A1574" s="55"/>
      <c r="B1574" s="55"/>
      <c r="C1574" s="55"/>
    </row>
    <row r="1575" spans="1:3" x14ac:dyDescent="0.25">
      <c r="A1575" s="55"/>
      <c r="B1575" s="55"/>
      <c r="C1575" s="55"/>
    </row>
    <row r="1576" spans="1:3" x14ac:dyDescent="0.25">
      <c r="A1576" s="55"/>
      <c r="B1576" s="55"/>
      <c r="C1576" s="55"/>
    </row>
    <row r="1577" spans="1:3" x14ac:dyDescent="0.25">
      <c r="A1577" s="55"/>
      <c r="B1577" s="55"/>
      <c r="C1577" s="55"/>
    </row>
    <row r="1578" spans="1:3" x14ac:dyDescent="0.25">
      <c r="A1578" s="55"/>
      <c r="B1578" s="55"/>
      <c r="C1578" s="55"/>
    </row>
    <row r="1579" spans="1:3" x14ac:dyDescent="0.25">
      <c r="A1579" s="55"/>
      <c r="B1579" s="55"/>
      <c r="C1579" s="55"/>
    </row>
    <row r="1580" spans="1:3" x14ac:dyDescent="0.25">
      <c r="A1580" s="55"/>
      <c r="B1580" s="55"/>
      <c r="C1580" s="55"/>
    </row>
    <row r="1581" spans="1:3" x14ac:dyDescent="0.25">
      <c r="A1581" s="55"/>
      <c r="B1581" s="55"/>
      <c r="C1581" s="55"/>
    </row>
    <row r="1582" spans="1:3" x14ac:dyDescent="0.25">
      <c r="A1582" s="55"/>
      <c r="B1582" s="55"/>
      <c r="C1582" s="55"/>
    </row>
    <row r="1583" spans="1:3" x14ac:dyDescent="0.25">
      <c r="A1583" s="55"/>
      <c r="B1583" s="55"/>
      <c r="C1583" s="55"/>
    </row>
    <row r="1584" spans="1:3" x14ac:dyDescent="0.25">
      <c r="A1584" s="55"/>
      <c r="B1584" s="55"/>
      <c r="C1584" s="55"/>
    </row>
    <row r="1585" spans="1:3" x14ac:dyDescent="0.25">
      <c r="A1585" s="55"/>
      <c r="B1585" s="55"/>
      <c r="C1585" s="55"/>
    </row>
    <row r="1586" spans="1:3" x14ac:dyDescent="0.25">
      <c r="A1586" s="55"/>
      <c r="B1586" s="55"/>
      <c r="C1586" s="55"/>
    </row>
    <row r="1587" spans="1:3" x14ac:dyDescent="0.25">
      <c r="A1587" s="55"/>
      <c r="B1587" s="55"/>
      <c r="C1587" s="55"/>
    </row>
    <row r="1588" spans="1:3" x14ac:dyDescent="0.25">
      <c r="A1588" s="55"/>
      <c r="B1588" s="55"/>
      <c r="C1588" s="55"/>
    </row>
    <row r="1589" spans="1:3" x14ac:dyDescent="0.25">
      <c r="A1589" s="55"/>
      <c r="B1589" s="55"/>
      <c r="C1589" s="55"/>
    </row>
    <row r="1590" spans="1:3" x14ac:dyDescent="0.25">
      <c r="A1590" s="55"/>
      <c r="B1590" s="55"/>
      <c r="C1590" s="55"/>
    </row>
    <row r="1591" spans="1:3" x14ac:dyDescent="0.25">
      <c r="A1591" s="55"/>
      <c r="B1591" s="55"/>
      <c r="C1591" s="55"/>
    </row>
    <row r="1592" spans="1:3" x14ac:dyDescent="0.25">
      <c r="A1592" s="55"/>
      <c r="B1592" s="55"/>
      <c r="C1592" s="55"/>
    </row>
    <row r="1593" spans="1:3" x14ac:dyDescent="0.25">
      <c r="A1593" s="55"/>
      <c r="B1593" s="55"/>
      <c r="C1593" s="55"/>
    </row>
    <row r="1594" spans="1:3" x14ac:dyDescent="0.25">
      <c r="A1594" s="55"/>
      <c r="B1594" s="55"/>
      <c r="C1594" s="55"/>
    </row>
    <row r="1595" spans="1:3" x14ac:dyDescent="0.25">
      <c r="A1595" s="55"/>
      <c r="B1595" s="55"/>
      <c r="C1595" s="55"/>
    </row>
    <row r="1596" spans="1:3" x14ac:dyDescent="0.25">
      <c r="A1596" s="55"/>
      <c r="B1596" s="55"/>
      <c r="C1596" s="55"/>
    </row>
    <row r="1597" spans="1:3" x14ac:dyDescent="0.25">
      <c r="A1597" s="55"/>
      <c r="B1597" s="55"/>
      <c r="C1597" s="55"/>
    </row>
    <row r="1598" spans="1:3" x14ac:dyDescent="0.25">
      <c r="A1598" s="55"/>
      <c r="B1598" s="55"/>
      <c r="C1598" s="55"/>
    </row>
    <row r="1599" spans="1:3" x14ac:dyDescent="0.25">
      <c r="A1599" s="55"/>
      <c r="B1599" s="55"/>
      <c r="C1599" s="55"/>
    </row>
    <row r="1600" spans="1:3" x14ac:dyDescent="0.25">
      <c r="A1600" s="55"/>
      <c r="B1600" s="55"/>
      <c r="C1600" s="55"/>
    </row>
    <row r="1601" spans="1:3" x14ac:dyDescent="0.25">
      <c r="A1601" s="55"/>
      <c r="B1601" s="55"/>
      <c r="C1601" s="55"/>
    </row>
    <row r="1602" spans="1:3" x14ac:dyDescent="0.25">
      <c r="A1602" s="55"/>
      <c r="B1602" s="55"/>
      <c r="C1602" s="55"/>
    </row>
    <row r="1603" spans="1:3" x14ac:dyDescent="0.25">
      <c r="A1603" s="55"/>
      <c r="B1603" s="55"/>
      <c r="C1603" s="55"/>
    </row>
    <row r="1604" spans="1:3" x14ac:dyDescent="0.25">
      <c r="A1604" s="55"/>
      <c r="B1604" s="55"/>
      <c r="C1604" s="55"/>
    </row>
    <row r="1605" spans="1:3" x14ac:dyDescent="0.25">
      <c r="A1605" s="55"/>
      <c r="B1605" s="55"/>
      <c r="C1605" s="55"/>
    </row>
    <row r="1606" spans="1:3" x14ac:dyDescent="0.25">
      <c r="A1606" s="55"/>
      <c r="B1606" s="55"/>
      <c r="C1606" s="55"/>
    </row>
    <row r="1607" spans="1:3" x14ac:dyDescent="0.25">
      <c r="A1607" s="55"/>
      <c r="B1607" s="55"/>
      <c r="C1607" s="55"/>
    </row>
    <row r="1608" spans="1:3" x14ac:dyDescent="0.25">
      <c r="A1608" s="55"/>
      <c r="B1608" s="55"/>
      <c r="C1608" s="55"/>
    </row>
    <row r="1609" spans="1:3" x14ac:dyDescent="0.25">
      <c r="A1609" s="55"/>
      <c r="B1609" s="55"/>
      <c r="C1609" s="55"/>
    </row>
    <row r="1610" spans="1:3" x14ac:dyDescent="0.25">
      <c r="A1610" s="55"/>
      <c r="B1610" s="55"/>
      <c r="C1610" s="55"/>
    </row>
    <row r="1611" spans="1:3" x14ac:dyDescent="0.25">
      <c r="A1611" s="55"/>
      <c r="B1611" s="55"/>
      <c r="C1611" s="55"/>
    </row>
    <row r="1612" spans="1:3" x14ac:dyDescent="0.25">
      <c r="A1612" s="55"/>
      <c r="B1612" s="55"/>
      <c r="C1612" s="55"/>
    </row>
    <row r="1613" spans="1:3" x14ac:dyDescent="0.25">
      <c r="A1613" s="55"/>
      <c r="B1613" s="55"/>
      <c r="C1613" s="55"/>
    </row>
    <row r="1614" spans="1:3" x14ac:dyDescent="0.25">
      <c r="A1614" s="55"/>
      <c r="B1614" s="55"/>
      <c r="C1614" s="55"/>
    </row>
    <row r="1615" spans="1:3" x14ac:dyDescent="0.25">
      <c r="A1615" s="55"/>
      <c r="B1615" s="55"/>
      <c r="C1615" s="55"/>
    </row>
    <row r="1616" spans="1:3" x14ac:dyDescent="0.25">
      <c r="A1616" s="55"/>
      <c r="B1616" s="55"/>
      <c r="C1616" s="55"/>
    </row>
    <row r="1617" spans="1:3" x14ac:dyDescent="0.25">
      <c r="A1617" s="55"/>
      <c r="B1617" s="55"/>
      <c r="C1617" s="55"/>
    </row>
    <row r="1618" spans="1:3" x14ac:dyDescent="0.25">
      <c r="A1618" s="55"/>
      <c r="B1618" s="55"/>
      <c r="C1618" s="55"/>
    </row>
    <row r="1619" spans="1:3" x14ac:dyDescent="0.25">
      <c r="A1619" s="55"/>
      <c r="B1619" s="55"/>
      <c r="C1619" s="55"/>
    </row>
    <row r="1620" spans="1:3" x14ac:dyDescent="0.25">
      <c r="A1620" s="55"/>
      <c r="B1620" s="55"/>
      <c r="C1620" s="55"/>
    </row>
    <row r="1621" spans="1:3" x14ac:dyDescent="0.25">
      <c r="A1621" s="55"/>
      <c r="B1621" s="55"/>
      <c r="C1621" s="55"/>
    </row>
    <row r="1622" spans="1:3" x14ac:dyDescent="0.25">
      <c r="A1622" s="55"/>
      <c r="B1622" s="55"/>
      <c r="C1622" s="55"/>
    </row>
    <row r="1623" spans="1:3" x14ac:dyDescent="0.25">
      <c r="A1623" s="55"/>
      <c r="B1623" s="55"/>
      <c r="C1623" s="55"/>
    </row>
    <row r="1624" spans="1:3" x14ac:dyDescent="0.25">
      <c r="A1624" s="55"/>
      <c r="B1624" s="55"/>
      <c r="C1624" s="55"/>
    </row>
    <row r="1625" spans="1:3" x14ac:dyDescent="0.25">
      <c r="A1625" s="55"/>
      <c r="B1625" s="55"/>
      <c r="C1625" s="55"/>
    </row>
    <row r="1626" spans="1:3" x14ac:dyDescent="0.25">
      <c r="A1626" s="55"/>
      <c r="B1626" s="55"/>
      <c r="C1626" s="55"/>
    </row>
    <row r="1627" spans="1:3" x14ac:dyDescent="0.25">
      <c r="A1627" s="55"/>
      <c r="B1627" s="55"/>
      <c r="C1627" s="55"/>
    </row>
    <row r="1628" spans="1:3" x14ac:dyDescent="0.25">
      <c r="A1628" s="55"/>
      <c r="B1628" s="55"/>
      <c r="C1628" s="55"/>
    </row>
    <row r="1629" spans="1:3" x14ac:dyDescent="0.25">
      <c r="A1629" s="55"/>
      <c r="B1629" s="55"/>
      <c r="C1629" s="55"/>
    </row>
    <row r="1630" spans="1:3" x14ac:dyDescent="0.25">
      <c r="A1630" s="55"/>
      <c r="B1630" s="55"/>
      <c r="C1630" s="55"/>
    </row>
    <row r="1631" spans="1:3" x14ac:dyDescent="0.25">
      <c r="A1631" s="55"/>
      <c r="B1631" s="55"/>
      <c r="C1631" s="55"/>
    </row>
    <row r="1632" spans="1:3" x14ac:dyDescent="0.25">
      <c r="A1632" s="55"/>
      <c r="B1632" s="55"/>
      <c r="C1632" s="55"/>
    </row>
    <row r="1633" spans="1:3" x14ac:dyDescent="0.25">
      <c r="A1633" s="55"/>
      <c r="B1633" s="55"/>
      <c r="C1633" s="55"/>
    </row>
    <row r="1634" spans="1:3" x14ac:dyDescent="0.25">
      <c r="A1634" s="55"/>
      <c r="B1634" s="55"/>
      <c r="C1634" s="55"/>
    </row>
    <row r="1635" spans="1:3" x14ac:dyDescent="0.25">
      <c r="A1635" s="55"/>
      <c r="B1635" s="55"/>
      <c r="C1635" s="55"/>
    </row>
    <row r="1636" spans="1:3" x14ac:dyDescent="0.25">
      <c r="A1636" s="55"/>
      <c r="B1636" s="55"/>
      <c r="C1636" s="55"/>
    </row>
    <row r="1637" spans="1:3" x14ac:dyDescent="0.25">
      <c r="A1637" s="55"/>
      <c r="B1637" s="55"/>
      <c r="C1637" s="55"/>
    </row>
    <row r="1638" spans="1:3" x14ac:dyDescent="0.25">
      <c r="A1638" s="55"/>
      <c r="B1638" s="55"/>
      <c r="C1638" s="55"/>
    </row>
    <row r="1639" spans="1:3" x14ac:dyDescent="0.25">
      <c r="A1639" s="55"/>
      <c r="B1639" s="55"/>
      <c r="C1639" s="55"/>
    </row>
    <row r="1640" spans="1:3" x14ac:dyDescent="0.25">
      <c r="A1640" s="55"/>
      <c r="B1640" s="55"/>
      <c r="C1640" s="55"/>
    </row>
    <row r="1641" spans="1:3" x14ac:dyDescent="0.25">
      <c r="A1641" s="55"/>
      <c r="B1641" s="55"/>
      <c r="C1641" s="55"/>
    </row>
    <row r="1642" spans="1:3" x14ac:dyDescent="0.25">
      <c r="A1642" s="55"/>
      <c r="B1642" s="55"/>
      <c r="C1642" s="55"/>
    </row>
    <row r="1643" spans="1:3" x14ac:dyDescent="0.25">
      <c r="A1643" s="55"/>
      <c r="B1643" s="55"/>
      <c r="C1643" s="55"/>
    </row>
    <row r="1644" spans="1:3" x14ac:dyDescent="0.25">
      <c r="A1644" s="55"/>
      <c r="B1644" s="55"/>
      <c r="C1644" s="55"/>
    </row>
    <row r="1645" spans="1:3" x14ac:dyDescent="0.25">
      <c r="A1645" s="55"/>
      <c r="B1645" s="55"/>
      <c r="C1645" s="55"/>
    </row>
    <row r="1646" spans="1:3" x14ac:dyDescent="0.25">
      <c r="A1646" s="55"/>
      <c r="B1646" s="55"/>
      <c r="C1646" s="55"/>
    </row>
    <row r="1647" spans="1:3" x14ac:dyDescent="0.25">
      <c r="A1647" s="55"/>
      <c r="B1647" s="55"/>
      <c r="C1647" s="55"/>
    </row>
    <row r="1648" spans="1:3" x14ac:dyDescent="0.25">
      <c r="A1648" s="55"/>
      <c r="B1648" s="55"/>
      <c r="C1648" s="55"/>
    </row>
    <row r="1649" spans="1:3" x14ac:dyDescent="0.25">
      <c r="A1649" s="55"/>
      <c r="B1649" s="55"/>
      <c r="C1649" s="55"/>
    </row>
    <row r="1650" spans="1:3" x14ac:dyDescent="0.25">
      <c r="A1650" s="55"/>
      <c r="B1650" s="55"/>
      <c r="C1650" s="55"/>
    </row>
    <row r="1651" spans="1:3" x14ac:dyDescent="0.25">
      <c r="A1651" s="55"/>
      <c r="B1651" s="55"/>
      <c r="C1651" s="55"/>
    </row>
    <row r="1652" spans="1:3" x14ac:dyDescent="0.25">
      <c r="A1652" s="55"/>
      <c r="B1652" s="55"/>
      <c r="C1652" s="55"/>
    </row>
    <row r="1653" spans="1:3" x14ac:dyDescent="0.25">
      <c r="A1653" s="55"/>
      <c r="B1653" s="55"/>
      <c r="C1653" s="55"/>
    </row>
    <row r="1654" spans="1:3" x14ac:dyDescent="0.25">
      <c r="A1654" s="55"/>
      <c r="B1654" s="55"/>
      <c r="C1654" s="55"/>
    </row>
    <row r="1655" spans="1:3" x14ac:dyDescent="0.25">
      <c r="A1655" s="55"/>
      <c r="B1655" s="55"/>
      <c r="C1655" s="55"/>
    </row>
    <row r="1656" spans="1:3" x14ac:dyDescent="0.25">
      <c r="A1656" s="55"/>
      <c r="B1656" s="55"/>
      <c r="C1656" s="55"/>
    </row>
    <row r="1657" spans="1:3" x14ac:dyDescent="0.25">
      <c r="A1657" s="55"/>
      <c r="B1657" s="55"/>
      <c r="C1657" s="55"/>
    </row>
    <row r="1658" spans="1:3" x14ac:dyDescent="0.25">
      <c r="A1658" s="55"/>
      <c r="B1658" s="55"/>
      <c r="C1658" s="55"/>
    </row>
    <row r="1659" spans="1:3" x14ac:dyDescent="0.25">
      <c r="A1659" s="55"/>
      <c r="B1659" s="55"/>
      <c r="C1659" s="55"/>
    </row>
    <row r="1660" spans="1:3" x14ac:dyDescent="0.25">
      <c r="A1660" s="55"/>
      <c r="B1660" s="55"/>
      <c r="C1660" s="55"/>
    </row>
    <row r="1661" spans="1:3" x14ac:dyDescent="0.25">
      <c r="A1661" s="55"/>
      <c r="B1661" s="55"/>
      <c r="C1661" s="55"/>
    </row>
    <row r="1662" spans="1:3" x14ac:dyDescent="0.25">
      <c r="A1662" s="55"/>
      <c r="B1662" s="55"/>
      <c r="C1662" s="55"/>
    </row>
    <row r="1663" spans="1:3" x14ac:dyDescent="0.25">
      <c r="A1663" s="55"/>
      <c r="B1663" s="55"/>
      <c r="C1663" s="55"/>
    </row>
    <row r="1664" spans="1:3" x14ac:dyDescent="0.25">
      <c r="A1664" s="55"/>
      <c r="B1664" s="55"/>
      <c r="C1664" s="55"/>
    </row>
    <row r="1665" spans="1:3" x14ac:dyDescent="0.25">
      <c r="A1665" s="55"/>
      <c r="B1665" s="55"/>
      <c r="C1665" s="55"/>
    </row>
    <row r="1666" spans="1:3" x14ac:dyDescent="0.25">
      <c r="A1666" s="55"/>
      <c r="B1666" s="55"/>
      <c r="C1666" s="55"/>
    </row>
    <row r="1667" spans="1:3" x14ac:dyDescent="0.25">
      <c r="A1667" s="55"/>
      <c r="B1667" s="55"/>
      <c r="C1667" s="55"/>
    </row>
    <row r="1668" spans="1:3" x14ac:dyDescent="0.25">
      <c r="A1668" s="55"/>
      <c r="B1668" s="55"/>
      <c r="C1668" s="55"/>
    </row>
    <row r="1669" spans="1:3" x14ac:dyDescent="0.25">
      <c r="A1669" s="55"/>
      <c r="B1669" s="55"/>
      <c r="C1669" s="55"/>
    </row>
    <row r="1670" spans="1:3" x14ac:dyDescent="0.25">
      <c r="A1670" s="55"/>
      <c r="B1670" s="55"/>
      <c r="C1670" s="55"/>
    </row>
    <row r="1671" spans="1:3" x14ac:dyDescent="0.25">
      <c r="A1671" s="55"/>
      <c r="B1671" s="55"/>
      <c r="C1671" s="55"/>
    </row>
    <row r="1672" spans="1:3" x14ac:dyDescent="0.25">
      <c r="A1672" s="55"/>
      <c r="B1672" s="55"/>
      <c r="C1672" s="55"/>
    </row>
    <row r="1673" spans="1:3" x14ac:dyDescent="0.25">
      <c r="A1673" s="55"/>
      <c r="B1673" s="55"/>
      <c r="C1673" s="55"/>
    </row>
    <row r="1674" spans="1:3" x14ac:dyDescent="0.25">
      <c r="A1674" s="55"/>
      <c r="B1674" s="55"/>
      <c r="C1674" s="55"/>
    </row>
    <row r="1675" spans="1:3" x14ac:dyDescent="0.25">
      <c r="A1675" s="55"/>
      <c r="B1675" s="55"/>
      <c r="C1675" s="55"/>
    </row>
    <row r="1676" spans="1:3" x14ac:dyDescent="0.25">
      <c r="A1676" s="55"/>
      <c r="B1676" s="55"/>
      <c r="C1676" s="55"/>
    </row>
    <row r="1677" spans="1:3" x14ac:dyDescent="0.25">
      <c r="A1677" s="55"/>
      <c r="B1677" s="55"/>
      <c r="C1677" s="55"/>
    </row>
    <row r="1678" spans="1:3" x14ac:dyDescent="0.25">
      <c r="A1678" s="55"/>
      <c r="B1678" s="55"/>
      <c r="C1678" s="55"/>
    </row>
    <row r="1679" spans="1:3" x14ac:dyDescent="0.25">
      <c r="A1679" s="55"/>
      <c r="B1679" s="55"/>
      <c r="C1679" s="55"/>
    </row>
    <row r="1680" spans="1:3" x14ac:dyDescent="0.25">
      <c r="A1680" s="55"/>
      <c r="B1680" s="55"/>
      <c r="C1680" s="55"/>
    </row>
    <row r="1681" spans="1:3" x14ac:dyDescent="0.25">
      <c r="A1681" s="55"/>
      <c r="B1681" s="55"/>
      <c r="C1681" s="55"/>
    </row>
    <row r="1682" spans="1:3" x14ac:dyDescent="0.25">
      <c r="A1682" s="55"/>
      <c r="B1682" s="55"/>
      <c r="C1682" s="55"/>
    </row>
    <row r="1683" spans="1:3" x14ac:dyDescent="0.25">
      <c r="A1683" s="55"/>
      <c r="B1683" s="55"/>
      <c r="C1683" s="55"/>
    </row>
    <row r="1684" spans="1:3" x14ac:dyDescent="0.25">
      <c r="A1684" s="55"/>
      <c r="B1684" s="55"/>
      <c r="C1684" s="55"/>
    </row>
    <row r="1685" spans="1:3" x14ac:dyDescent="0.25">
      <c r="A1685" s="55"/>
      <c r="B1685" s="55"/>
      <c r="C1685" s="55"/>
    </row>
    <row r="1686" spans="1:3" x14ac:dyDescent="0.25">
      <c r="A1686" s="55"/>
      <c r="B1686" s="55"/>
      <c r="C1686" s="55"/>
    </row>
    <row r="1687" spans="1:3" x14ac:dyDescent="0.25">
      <c r="A1687" s="55"/>
      <c r="B1687" s="55"/>
      <c r="C1687" s="55"/>
    </row>
    <row r="1688" spans="1:3" x14ac:dyDescent="0.25">
      <c r="A1688" s="55"/>
      <c r="B1688" s="55"/>
      <c r="C1688" s="55"/>
    </row>
    <row r="1689" spans="1:3" x14ac:dyDescent="0.25">
      <c r="A1689" s="55"/>
      <c r="B1689" s="55"/>
      <c r="C1689" s="55"/>
    </row>
    <row r="1690" spans="1:3" x14ac:dyDescent="0.25">
      <c r="A1690" s="55"/>
      <c r="B1690" s="55"/>
      <c r="C1690" s="55"/>
    </row>
    <row r="1691" spans="1:3" x14ac:dyDescent="0.25">
      <c r="A1691" s="55"/>
      <c r="B1691" s="55"/>
      <c r="C1691" s="55"/>
    </row>
    <row r="1692" spans="1:3" x14ac:dyDescent="0.25">
      <c r="A1692" s="55"/>
      <c r="B1692" s="55"/>
      <c r="C1692" s="55"/>
    </row>
    <row r="1693" spans="1:3" x14ac:dyDescent="0.25">
      <c r="A1693" s="55"/>
      <c r="B1693" s="55"/>
      <c r="C1693" s="55"/>
    </row>
    <row r="1694" spans="1:3" x14ac:dyDescent="0.25">
      <c r="A1694" s="55"/>
      <c r="B1694" s="55"/>
      <c r="C1694" s="55"/>
    </row>
    <row r="1695" spans="1:3" x14ac:dyDescent="0.25">
      <c r="A1695" s="55"/>
      <c r="B1695" s="55"/>
      <c r="C1695" s="55"/>
    </row>
    <row r="1696" spans="1:3" x14ac:dyDescent="0.25">
      <c r="A1696" s="55"/>
      <c r="B1696" s="55"/>
      <c r="C1696" s="55"/>
    </row>
    <row r="1697" spans="1:3" x14ac:dyDescent="0.25">
      <c r="A1697" s="55"/>
      <c r="B1697" s="55"/>
      <c r="C1697" s="55"/>
    </row>
    <row r="1698" spans="1:3" x14ac:dyDescent="0.25">
      <c r="A1698" s="55"/>
      <c r="B1698" s="55"/>
      <c r="C1698" s="55"/>
    </row>
    <row r="1699" spans="1:3" x14ac:dyDescent="0.25">
      <c r="A1699" s="55"/>
      <c r="B1699" s="55"/>
      <c r="C1699" s="55"/>
    </row>
    <row r="1700" spans="1:3" x14ac:dyDescent="0.25">
      <c r="A1700" s="55"/>
      <c r="B1700" s="55"/>
      <c r="C1700" s="55"/>
    </row>
    <row r="1701" spans="1:3" x14ac:dyDescent="0.25">
      <c r="A1701" s="55"/>
      <c r="B1701" s="55"/>
      <c r="C1701" s="55"/>
    </row>
    <row r="1702" spans="1:3" x14ac:dyDescent="0.25">
      <c r="A1702" s="55"/>
      <c r="B1702" s="55"/>
      <c r="C1702" s="55"/>
    </row>
    <row r="1703" spans="1:3" x14ac:dyDescent="0.25">
      <c r="A1703" s="55"/>
      <c r="B1703" s="55"/>
      <c r="C1703" s="55"/>
    </row>
    <row r="1704" spans="1:3" x14ac:dyDescent="0.25">
      <c r="A1704" s="55"/>
      <c r="B1704" s="55"/>
      <c r="C1704" s="55"/>
    </row>
    <row r="1705" spans="1:3" x14ac:dyDescent="0.25">
      <c r="A1705" s="55"/>
      <c r="B1705" s="55"/>
      <c r="C1705" s="55"/>
    </row>
    <row r="1706" spans="1:3" x14ac:dyDescent="0.25">
      <c r="A1706" s="55"/>
      <c r="B1706" s="55"/>
      <c r="C1706" s="55"/>
    </row>
    <row r="1707" spans="1:3" x14ac:dyDescent="0.25">
      <c r="A1707" s="55"/>
      <c r="B1707" s="55"/>
      <c r="C1707" s="55"/>
    </row>
    <row r="1708" spans="1:3" x14ac:dyDescent="0.25">
      <c r="A1708" s="55"/>
      <c r="B1708" s="55"/>
      <c r="C1708" s="55"/>
    </row>
    <row r="1709" spans="1:3" x14ac:dyDescent="0.25">
      <c r="A1709" s="55"/>
      <c r="B1709" s="55"/>
      <c r="C1709" s="55"/>
    </row>
    <row r="1710" spans="1:3" x14ac:dyDescent="0.25">
      <c r="A1710" s="55"/>
      <c r="B1710" s="55"/>
      <c r="C1710" s="55"/>
    </row>
    <row r="1711" spans="1:3" x14ac:dyDescent="0.25">
      <c r="A1711" s="55"/>
      <c r="B1711" s="55"/>
      <c r="C1711" s="55"/>
    </row>
    <row r="1712" spans="1:3" x14ac:dyDescent="0.25">
      <c r="A1712" s="55"/>
      <c r="B1712" s="55"/>
      <c r="C1712" s="55"/>
    </row>
    <row r="1713" spans="1:3" x14ac:dyDescent="0.25">
      <c r="A1713" s="55"/>
      <c r="B1713" s="55"/>
      <c r="C1713" s="55"/>
    </row>
    <row r="1714" spans="1:3" x14ac:dyDescent="0.25">
      <c r="A1714" s="55"/>
      <c r="B1714" s="55"/>
      <c r="C1714" s="55"/>
    </row>
    <row r="1715" spans="1:3" x14ac:dyDescent="0.25">
      <c r="A1715" s="55"/>
      <c r="B1715" s="55"/>
      <c r="C1715" s="55"/>
    </row>
    <row r="1716" spans="1:3" x14ac:dyDescent="0.25">
      <c r="A1716" s="55"/>
      <c r="B1716" s="55"/>
      <c r="C1716" s="55"/>
    </row>
    <row r="1717" spans="1:3" x14ac:dyDescent="0.25">
      <c r="A1717" s="55"/>
      <c r="B1717" s="55"/>
      <c r="C1717" s="55"/>
    </row>
    <row r="1718" spans="1:3" x14ac:dyDescent="0.25">
      <c r="A1718" s="55"/>
      <c r="B1718" s="55"/>
      <c r="C1718" s="55"/>
    </row>
    <row r="1719" spans="1:3" x14ac:dyDescent="0.25">
      <c r="A1719" s="55"/>
      <c r="B1719" s="55"/>
      <c r="C1719" s="55"/>
    </row>
    <row r="1720" spans="1:3" x14ac:dyDescent="0.25">
      <c r="A1720" s="55"/>
      <c r="B1720" s="55"/>
      <c r="C1720" s="55"/>
    </row>
    <row r="1721" spans="1:3" x14ac:dyDescent="0.25">
      <c r="A1721" s="55"/>
      <c r="B1721" s="55"/>
      <c r="C1721" s="55"/>
    </row>
    <row r="1722" spans="1:3" x14ac:dyDescent="0.25">
      <c r="A1722" s="55"/>
      <c r="B1722" s="55"/>
      <c r="C1722" s="55"/>
    </row>
    <row r="1723" spans="1:3" x14ac:dyDescent="0.25">
      <c r="A1723" s="55"/>
      <c r="B1723" s="55"/>
      <c r="C1723" s="55"/>
    </row>
    <row r="1724" spans="1:3" x14ac:dyDescent="0.25">
      <c r="A1724" s="55"/>
      <c r="B1724" s="55"/>
      <c r="C1724" s="55"/>
    </row>
    <row r="1725" spans="1:3" x14ac:dyDescent="0.25">
      <c r="A1725" s="55"/>
      <c r="B1725" s="55"/>
      <c r="C1725" s="55"/>
    </row>
    <row r="1726" spans="1:3" x14ac:dyDescent="0.25">
      <c r="A1726" s="55"/>
      <c r="B1726" s="55"/>
      <c r="C1726" s="55"/>
    </row>
    <row r="1727" spans="1:3" x14ac:dyDescent="0.25">
      <c r="A1727" s="55"/>
      <c r="B1727" s="55"/>
      <c r="C1727" s="55"/>
    </row>
    <row r="1728" spans="1:3" x14ac:dyDescent="0.25">
      <c r="A1728" s="55"/>
      <c r="B1728" s="55"/>
      <c r="C1728" s="55"/>
    </row>
    <row r="1729" spans="1:3" x14ac:dyDescent="0.25">
      <c r="A1729" s="55"/>
      <c r="B1729" s="55"/>
      <c r="C1729" s="55"/>
    </row>
    <row r="1730" spans="1:3" x14ac:dyDescent="0.25">
      <c r="A1730" s="55"/>
      <c r="B1730" s="55"/>
      <c r="C1730" s="55"/>
    </row>
    <row r="1731" spans="1:3" x14ac:dyDescent="0.25">
      <c r="A1731" s="55"/>
      <c r="B1731" s="55"/>
      <c r="C1731" s="55"/>
    </row>
    <row r="1732" spans="1:3" x14ac:dyDescent="0.25">
      <c r="A1732" s="55"/>
      <c r="B1732" s="55"/>
      <c r="C1732" s="55"/>
    </row>
    <row r="1733" spans="1:3" x14ac:dyDescent="0.25">
      <c r="A1733" s="55"/>
      <c r="B1733" s="55"/>
      <c r="C1733" s="55"/>
    </row>
    <row r="1734" spans="1:3" x14ac:dyDescent="0.25">
      <c r="A1734" s="55"/>
      <c r="B1734" s="55"/>
      <c r="C1734" s="55"/>
    </row>
    <row r="1735" spans="1:3" x14ac:dyDescent="0.25">
      <c r="A1735" s="55"/>
      <c r="B1735" s="55"/>
      <c r="C1735" s="55"/>
    </row>
    <row r="1736" spans="1:3" x14ac:dyDescent="0.25">
      <c r="A1736" s="55"/>
      <c r="B1736" s="55"/>
      <c r="C1736" s="55"/>
    </row>
    <row r="1737" spans="1:3" x14ac:dyDescent="0.25">
      <c r="A1737" s="55"/>
      <c r="B1737" s="55"/>
      <c r="C1737" s="55"/>
    </row>
    <row r="1738" spans="1:3" x14ac:dyDescent="0.25">
      <c r="A1738" s="55"/>
      <c r="B1738" s="55"/>
      <c r="C1738" s="55"/>
    </row>
    <row r="1739" spans="1:3" x14ac:dyDescent="0.25">
      <c r="A1739" s="55"/>
      <c r="B1739" s="55"/>
      <c r="C1739" s="55"/>
    </row>
    <row r="1740" spans="1:3" x14ac:dyDescent="0.25">
      <c r="A1740" s="55"/>
      <c r="B1740" s="55"/>
      <c r="C1740" s="55"/>
    </row>
    <row r="1741" spans="1:3" x14ac:dyDescent="0.25">
      <c r="A1741" s="55"/>
      <c r="B1741" s="55"/>
      <c r="C1741" s="55"/>
    </row>
    <row r="1742" spans="1:3" x14ac:dyDescent="0.25">
      <c r="A1742" s="55"/>
      <c r="B1742" s="55"/>
      <c r="C1742" s="55"/>
    </row>
    <row r="1743" spans="1:3" x14ac:dyDescent="0.25">
      <c r="A1743" s="55"/>
      <c r="B1743" s="55"/>
      <c r="C1743" s="55"/>
    </row>
    <row r="1744" spans="1:3" x14ac:dyDescent="0.25">
      <c r="A1744" s="55"/>
      <c r="B1744" s="55"/>
      <c r="C1744" s="55"/>
    </row>
    <row r="1745" spans="1:3" x14ac:dyDescent="0.25">
      <c r="A1745" s="55"/>
      <c r="B1745" s="55"/>
      <c r="C1745" s="55"/>
    </row>
    <row r="1746" spans="1:3" x14ac:dyDescent="0.25">
      <c r="A1746" s="55"/>
      <c r="B1746" s="55"/>
      <c r="C1746" s="55"/>
    </row>
    <row r="1747" spans="1:3" x14ac:dyDescent="0.25">
      <c r="A1747" s="55"/>
      <c r="B1747" s="55"/>
      <c r="C1747" s="55"/>
    </row>
    <row r="1748" spans="1:3" x14ac:dyDescent="0.25">
      <c r="A1748" s="55"/>
      <c r="B1748" s="55"/>
      <c r="C1748" s="55"/>
    </row>
    <row r="1749" spans="1:3" x14ac:dyDescent="0.25">
      <c r="A1749" s="55"/>
      <c r="B1749" s="55"/>
      <c r="C1749" s="55"/>
    </row>
    <row r="1750" spans="1:3" x14ac:dyDescent="0.25">
      <c r="A1750" s="55"/>
      <c r="B1750" s="55"/>
      <c r="C1750" s="55"/>
    </row>
    <row r="1751" spans="1:3" x14ac:dyDescent="0.25">
      <c r="A1751" s="55"/>
      <c r="B1751" s="55"/>
      <c r="C1751" s="55"/>
    </row>
    <row r="1752" spans="1:3" x14ac:dyDescent="0.25">
      <c r="A1752" s="55"/>
      <c r="B1752" s="55"/>
      <c r="C1752" s="55"/>
    </row>
    <row r="1753" spans="1:3" x14ac:dyDescent="0.25">
      <c r="A1753" s="55"/>
      <c r="B1753" s="55"/>
      <c r="C1753" s="55"/>
    </row>
    <row r="1754" spans="1:3" x14ac:dyDescent="0.25">
      <c r="A1754" s="55"/>
      <c r="B1754" s="55"/>
      <c r="C1754" s="55"/>
    </row>
    <row r="1755" spans="1:3" x14ac:dyDescent="0.25">
      <c r="A1755" s="55"/>
      <c r="B1755" s="55"/>
      <c r="C1755" s="55"/>
    </row>
    <row r="1756" spans="1:3" x14ac:dyDescent="0.25">
      <c r="A1756" s="55"/>
      <c r="B1756" s="55"/>
      <c r="C1756" s="55"/>
    </row>
    <row r="1757" spans="1:3" x14ac:dyDescent="0.25">
      <c r="A1757" s="55"/>
      <c r="B1757" s="55"/>
      <c r="C1757" s="55"/>
    </row>
    <row r="1758" spans="1:3" x14ac:dyDescent="0.25">
      <c r="A1758" s="55"/>
      <c r="B1758" s="55"/>
      <c r="C1758" s="55"/>
    </row>
    <row r="1759" spans="1:3" x14ac:dyDescent="0.25">
      <c r="A1759" s="55"/>
      <c r="B1759" s="55"/>
      <c r="C1759" s="55"/>
    </row>
    <row r="1760" spans="1:3" x14ac:dyDescent="0.25">
      <c r="A1760" s="55"/>
      <c r="B1760" s="55"/>
      <c r="C1760" s="55"/>
    </row>
    <row r="1761" spans="1:3" x14ac:dyDescent="0.25">
      <c r="A1761" s="55"/>
      <c r="B1761" s="55"/>
      <c r="C1761" s="55"/>
    </row>
    <row r="1762" spans="1:3" x14ac:dyDescent="0.25">
      <c r="A1762" s="55"/>
      <c r="B1762" s="55"/>
      <c r="C1762" s="55"/>
    </row>
    <row r="1763" spans="1:3" x14ac:dyDescent="0.25">
      <c r="A1763" s="55"/>
      <c r="B1763" s="55"/>
      <c r="C1763" s="55"/>
    </row>
    <row r="1764" spans="1:3" x14ac:dyDescent="0.25">
      <c r="A1764" s="55"/>
      <c r="B1764" s="55"/>
      <c r="C1764" s="55"/>
    </row>
    <row r="1765" spans="1:3" x14ac:dyDescent="0.25">
      <c r="A1765" s="55"/>
      <c r="B1765" s="55"/>
      <c r="C1765" s="55"/>
    </row>
    <row r="1766" spans="1:3" x14ac:dyDescent="0.25">
      <c r="A1766" s="55"/>
      <c r="B1766" s="55"/>
      <c r="C1766" s="55"/>
    </row>
    <row r="1767" spans="1:3" x14ac:dyDescent="0.25">
      <c r="A1767" s="55"/>
      <c r="B1767" s="55"/>
      <c r="C1767" s="55"/>
    </row>
    <row r="1768" spans="1:3" x14ac:dyDescent="0.25">
      <c r="A1768" s="55"/>
      <c r="B1768" s="55"/>
      <c r="C1768" s="55"/>
    </row>
    <row r="1769" spans="1:3" x14ac:dyDescent="0.25">
      <c r="A1769" s="55"/>
      <c r="B1769" s="55"/>
      <c r="C1769" s="55"/>
    </row>
    <row r="1770" spans="1:3" x14ac:dyDescent="0.25">
      <c r="A1770" s="55"/>
      <c r="B1770" s="55"/>
      <c r="C1770" s="55"/>
    </row>
    <row r="1771" spans="1:3" x14ac:dyDescent="0.25">
      <c r="A1771" s="55"/>
      <c r="B1771" s="55"/>
      <c r="C1771" s="55"/>
    </row>
    <row r="1772" spans="1:3" x14ac:dyDescent="0.25">
      <c r="A1772" s="55"/>
      <c r="B1772" s="55"/>
      <c r="C1772" s="55"/>
    </row>
    <row r="1773" spans="1:3" x14ac:dyDescent="0.25">
      <c r="A1773" s="55"/>
      <c r="B1773" s="55"/>
      <c r="C1773" s="55"/>
    </row>
    <row r="1774" spans="1:3" x14ac:dyDescent="0.25">
      <c r="A1774" s="55"/>
      <c r="B1774" s="55"/>
      <c r="C1774" s="55"/>
    </row>
    <row r="1775" spans="1:3" x14ac:dyDescent="0.25">
      <c r="A1775" s="55"/>
      <c r="B1775" s="55"/>
      <c r="C1775" s="55"/>
    </row>
    <row r="1776" spans="1:3" x14ac:dyDescent="0.25">
      <c r="A1776" s="55"/>
      <c r="B1776" s="55"/>
      <c r="C1776" s="55"/>
    </row>
    <row r="1777" spans="1:3" x14ac:dyDescent="0.25">
      <c r="A1777" s="55"/>
      <c r="B1777" s="55"/>
      <c r="C1777" s="55"/>
    </row>
    <row r="1778" spans="1:3" x14ac:dyDescent="0.25">
      <c r="A1778" s="55"/>
      <c r="B1778" s="55"/>
      <c r="C1778" s="55"/>
    </row>
    <row r="1779" spans="1:3" x14ac:dyDescent="0.25">
      <c r="A1779" s="55"/>
      <c r="B1779" s="55"/>
      <c r="C1779" s="55"/>
    </row>
    <row r="1780" spans="1:3" x14ac:dyDescent="0.25">
      <c r="A1780" s="55"/>
      <c r="B1780" s="55"/>
      <c r="C1780" s="55"/>
    </row>
    <row r="1781" spans="1:3" x14ac:dyDescent="0.25">
      <c r="A1781" s="55"/>
      <c r="B1781" s="55"/>
      <c r="C1781" s="55"/>
    </row>
    <row r="1782" spans="1:3" x14ac:dyDescent="0.25">
      <c r="A1782" s="55"/>
      <c r="B1782" s="55"/>
      <c r="C1782" s="55"/>
    </row>
    <row r="1783" spans="1:3" x14ac:dyDescent="0.25">
      <c r="A1783" s="55"/>
      <c r="B1783" s="55"/>
      <c r="C1783" s="55"/>
    </row>
    <row r="1784" spans="1:3" x14ac:dyDescent="0.25">
      <c r="A1784" s="55"/>
      <c r="B1784" s="55"/>
      <c r="C1784" s="55"/>
    </row>
    <row r="1785" spans="1:3" x14ac:dyDescent="0.25">
      <c r="A1785" s="55"/>
      <c r="B1785" s="55"/>
      <c r="C1785" s="55"/>
    </row>
    <row r="1786" spans="1:3" x14ac:dyDescent="0.25">
      <c r="A1786" s="55"/>
      <c r="B1786" s="55"/>
      <c r="C1786" s="55"/>
    </row>
    <row r="1787" spans="1:3" x14ac:dyDescent="0.25">
      <c r="A1787" s="55"/>
      <c r="B1787" s="55"/>
      <c r="C1787" s="55"/>
    </row>
    <row r="1788" spans="1:3" x14ac:dyDescent="0.25">
      <c r="A1788" s="55"/>
      <c r="B1788" s="55"/>
      <c r="C1788" s="55"/>
    </row>
    <row r="1789" spans="1:3" x14ac:dyDescent="0.25">
      <c r="A1789" s="55"/>
      <c r="B1789" s="55"/>
      <c r="C1789" s="55"/>
    </row>
    <row r="1790" spans="1:3" x14ac:dyDescent="0.25">
      <c r="A1790" s="55"/>
      <c r="B1790" s="55"/>
      <c r="C1790" s="55"/>
    </row>
    <row r="1791" spans="1:3" x14ac:dyDescent="0.25">
      <c r="A1791" s="55"/>
      <c r="B1791" s="55"/>
      <c r="C1791" s="55"/>
    </row>
    <row r="1792" spans="1:3" x14ac:dyDescent="0.25">
      <c r="A1792" s="55"/>
      <c r="B1792" s="55"/>
      <c r="C1792" s="55"/>
    </row>
    <row r="1793" spans="1:3" x14ac:dyDescent="0.25">
      <c r="A1793" s="55"/>
      <c r="B1793" s="55"/>
      <c r="C1793" s="55"/>
    </row>
    <row r="1794" spans="1:3" x14ac:dyDescent="0.25">
      <c r="A1794" s="55"/>
      <c r="B1794" s="55"/>
      <c r="C1794" s="55"/>
    </row>
    <row r="1795" spans="1:3" x14ac:dyDescent="0.25">
      <c r="A1795" s="55"/>
      <c r="B1795" s="55"/>
      <c r="C1795" s="55"/>
    </row>
    <row r="1796" spans="1:3" x14ac:dyDescent="0.25">
      <c r="A1796" s="55"/>
      <c r="B1796" s="55"/>
      <c r="C1796" s="55"/>
    </row>
    <row r="1797" spans="1:3" x14ac:dyDescent="0.25">
      <c r="A1797" s="55"/>
      <c r="B1797" s="55"/>
      <c r="C1797" s="55"/>
    </row>
    <row r="1798" spans="1:3" x14ac:dyDescent="0.25">
      <c r="A1798" s="55"/>
      <c r="B1798" s="55"/>
      <c r="C1798" s="55"/>
    </row>
    <row r="1799" spans="1:3" x14ac:dyDescent="0.25">
      <c r="A1799" s="55"/>
      <c r="B1799" s="55"/>
      <c r="C1799" s="55"/>
    </row>
    <row r="1800" spans="1:3" x14ac:dyDescent="0.25">
      <c r="A1800" s="55"/>
      <c r="B1800" s="55"/>
      <c r="C1800" s="55"/>
    </row>
    <row r="1801" spans="1:3" x14ac:dyDescent="0.25">
      <c r="A1801" s="55"/>
      <c r="B1801" s="55"/>
      <c r="C1801" s="55"/>
    </row>
    <row r="1802" spans="1:3" x14ac:dyDescent="0.25">
      <c r="A1802" s="55"/>
      <c r="B1802" s="55"/>
      <c r="C1802" s="55"/>
    </row>
    <row r="1803" spans="1:3" x14ac:dyDescent="0.25">
      <c r="A1803" s="55"/>
      <c r="B1803" s="55"/>
      <c r="C1803" s="55"/>
    </row>
    <row r="1804" spans="1:3" x14ac:dyDescent="0.25">
      <c r="A1804" s="55"/>
      <c r="B1804" s="55"/>
      <c r="C1804" s="55"/>
    </row>
    <row r="1805" spans="1:3" x14ac:dyDescent="0.25">
      <c r="A1805" s="55"/>
      <c r="B1805" s="55"/>
      <c r="C1805" s="55"/>
    </row>
    <row r="1806" spans="1:3" x14ac:dyDescent="0.25">
      <c r="A1806" s="55"/>
      <c r="B1806" s="55"/>
      <c r="C1806" s="55"/>
    </row>
    <row r="1807" spans="1:3" x14ac:dyDescent="0.25">
      <c r="A1807" s="55"/>
      <c r="B1807" s="55"/>
      <c r="C1807" s="55"/>
    </row>
    <row r="1808" spans="1:3" x14ac:dyDescent="0.25">
      <c r="A1808" s="55"/>
      <c r="B1808" s="55"/>
      <c r="C1808" s="55"/>
    </row>
    <row r="1809" spans="1:3" x14ac:dyDescent="0.25">
      <c r="A1809" s="55"/>
      <c r="B1809" s="55"/>
      <c r="C1809" s="55"/>
    </row>
    <row r="1810" spans="1:3" x14ac:dyDescent="0.25">
      <c r="A1810" s="55"/>
      <c r="B1810" s="55"/>
      <c r="C1810" s="55"/>
    </row>
    <row r="1811" spans="1:3" x14ac:dyDescent="0.25">
      <c r="A1811" s="55"/>
      <c r="B1811" s="55"/>
      <c r="C1811" s="55"/>
    </row>
    <row r="1812" spans="1:3" x14ac:dyDescent="0.25">
      <c r="A1812" s="55"/>
      <c r="B1812" s="55"/>
      <c r="C1812" s="55"/>
    </row>
    <row r="1813" spans="1:3" x14ac:dyDescent="0.25">
      <c r="A1813" s="55"/>
      <c r="B1813" s="55"/>
      <c r="C1813" s="55"/>
    </row>
    <row r="1814" spans="1:3" x14ac:dyDescent="0.25">
      <c r="A1814" s="55"/>
      <c r="B1814" s="55"/>
      <c r="C1814" s="55"/>
    </row>
    <row r="1815" spans="1:3" x14ac:dyDescent="0.25">
      <c r="A1815" s="55"/>
      <c r="B1815" s="55"/>
      <c r="C1815" s="55"/>
    </row>
    <row r="1816" spans="1:3" x14ac:dyDescent="0.25">
      <c r="A1816" s="55"/>
      <c r="B1816" s="55"/>
      <c r="C1816" s="55"/>
    </row>
    <row r="1817" spans="1:3" x14ac:dyDescent="0.25">
      <c r="A1817" s="55"/>
      <c r="B1817" s="55"/>
      <c r="C1817" s="55"/>
    </row>
    <row r="1818" spans="1:3" x14ac:dyDescent="0.25">
      <c r="A1818" s="55"/>
      <c r="B1818" s="55"/>
      <c r="C1818" s="55"/>
    </row>
    <row r="1819" spans="1:3" x14ac:dyDescent="0.25">
      <c r="A1819" s="55"/>
      <c r="B1819" s="55"/>
      <c r="C1819" s="55"/>
    </row>
    <row r="1820" spans="1:3" x14ac:dyDescent="0.25">
      <c r="A1820" s="55"/>
      <c r="B1820" s="55"/>
      <c r="C1820" s="55"/>
    </row>
    <row r="1821" spans="1:3" x14ac:dyDescent="0.25">
      <c r="A1821" s="55"/>
      <c r="B1821" s="55"/>
      <c r="C1821" s="55"/>
    </row>
    <row r="1822" spans="1:3" x14ac:dyDescent="0.25">
      <c r="A1822" s="55"/>
      <c r="B1822" s="55"/>
      <c r="C1822" s="55"/>
    </row>
    <row r="1823" spans="1:3" x14ac:dyDescent="0.25">
      <c r="A1823" s="55"/>
      <c r="B1823" s="55"/>
      <c r="C1823" s="55"/>
    </row>
    <row r="1824" spans="1:3" x14ac:dyDescent="0.25">
      <c r="A1824" s="55"/>
      <c r="B1824" s="55"/>
      <c r="C1824" s="55"/>
    </row>
    <row r="1825" spans="1:3" x14ac:dyDescent="0.25">
      <c r="A1825" s="55"/>
      <c r="B1825" s="55"/>
      <c r="C1825" s="55"/>
    </row>
    <row r="1826" spans="1:3" x14ac:dyDescent="0.25">
      <c r="A1826" s="55"/>
      <c r="B1826" s="55"/>
      <c r="C1826" s="55"/>
    </row>
    <row r="1827" spans="1:3" x14ac:dyDescent="0.25">
      <c r="A1827" s="55"/>
      <c r="B1827" s="55"/>
      <c r="C1827" s="55"/>
    </row>
    <row r="1828" spans="1:3" x14ac:dyDescent="0.25">
      <c r="A1828" s="55"/>
      <c r="B1828" s="55"/>
      <c r="C1828" s="55"/>
    </row>
    <row r="1829" spans="1:3" x14ac:dyDescent="0.25">
      <c r="A1829" s="55"/>
      <c r="B1829" s="55"/>
      <c r="C1829" s="55"/>
    </row>
    <row r="1830" spans="1:3" x14ac:dyDescent="0.25">
      <c r="A1830" s="55"/>
      <c r="B1830" s="55"/>
      <c r="C1830" s="55"/>
    </row>
    <row r="1831" spans="1:3" x14ac:dyDescent="0.25">
      <c r="A1831" s="55"/>
      <c r="B1831" s="55"/>
      <c r="C1831" s="55"/>
    </row>
    <row r="1832" spans="1:3" x14ac:dyDescent="0.25">
      <c r="A1832" s="55"/>
      <c r="B1832" s="55"/>
      <c r="C1832" s="55"/>
    </row>
    <row r="1833" spans="1:3" x14ac:dyDescent="0.25">
      <c r="A1833" s="55"/>
      <c r="B1833" s="55"/>
      <c r="C1833" s="55"/>
    </row>
    <row r="1834" spans="1:3" x14ac:dyDescent="0.25">
      <c r="A1834" s="55"/>
      <c r="B1834" s="55"/>
      <c r="C1834" s="55"/>
    </row>
    <row r="1835" spans="1:3" x14ac:dyDescent="0.25">
      <c r="A1835" s="55"/>
      <c r="B1835" s="55"/>
      <c r="C1835" s="55"/>
    </row>
    <row r="1836" spans="1:3" x14ac:dyDescent="0.25">
      <c r="A1836" s="55"/>
      <c r="B1836" s="55"/>
      <c r="C1836" s="55"/>
    </row>
    <row r="1837" spans="1:3" x14ac:dyDescent="0.25">
      <c r="A1837" s="55"/>
      <c r="B1837" s="55"/>
      <c r="C1837" s="55"/>
    </row>
    <row r="1838" spans="1:3" x14ac:dyDescent="0.25">
      <c r="A1838" s="55"/>
      <c r="B1838" s="55"/>
      <c r="C1838" s="55"/>
    </row>
    <row r="1839" spans="1:3" x14ac:dyDescent="0.25">
      <c r="A1839" s="55"/>
      <c r="B1839" s="55"/>
      <c r="C1839" s="55"/>
    </row>
    <row r="1840" spans="1:3" x14ac:dyDescent="0.25">
      <c r="A1840" s="55"/>
      <c r="B1840" s="55"/>
      <c r="C1840" s="55"/>
    </row>
    <row r="1841" spans="1:3" x14ac:dyDescent="0.25">
      <c r="A1841" s="55"/>
      <c r="B1841" s="55"/>
      <c r="C1841" s="55"/>
    </row>
    <row r="1842" spans="1:3" x14ac:dyDescent="0.25">
      <c r="A1842" s="55"/>
      <c r="B1842" s="55"/>
      <c r="C1842" s="55"/>
    </row>
    <row r="1843" spans="1:3" x14ac:dyDescent="0.25">
      <c r="A1843" s="55"/>
      <c r="B1843" s="55"/>
      <c r="C1843" s="55"/>
    </row>
    <row r="1844" spans="1:3" x14ac:dyDescent="0.25">
      <c r="A1844" s="55"/>
      <c r="B1844" s="55"/>
      <c r="C1844" s="55"/>
    </row>
    <row r="1845" spans="1:3" x14ac:dyDescent="0.25">
      <c r="A1845" s="55"/>
      <c r="B1845" s="55"/>
      <c r="C1845" s="55"/>
    </row>
    <row r="1846" spans="1:3" x14ac:dyDescent="0.25">
      <c r="A1846" s="55"/>
      <c r="B1846" s="55"/>
      <c r="C1846" s="55"/>
    </row>
    <row r="1847" spans="1:3" x14ac:dyDescent="0.25">
      <c r="A1847" s="55"/>
      <c r="B1847" s="55"/>
      <c r="C1847" s="55"/>
    </row>
    <row r="1848" spans="1:3" x14ac:dyDescent="0.25">
      <c r="A1848" s="55"/>
      <c r="B1848" s="55"/>
      <c r="C1848" s="55"/>
    </row>
    <row r="1849" spans="1:3" x14ac:dyDescent="0.25">
      <c r="A1849" s="55"/>
      <c r="B1849" s="55"/>
      <c r="C1849" s="55"/>
    </row>
    <row r="1850" spans="1:3" x14ac:dyDescent="0.25">
      <c r="A1850" s="55"/>
      <c r="B1850" s="55"/>
      <c r="C1850" s="55"/>
    </row>
    <row r="1851" spans="1:3" x14ac:dyDescent="0.25">
      <c r="A1851" s="55"/>
      <c r="B1851" s="55"/>
      <c r="C1851" s="55"/>
    </row>
    <row r="1852" spans="1:3" x14ac:dyDescent="0.25">
      <c r="A1852" s="55"/>
      <c r="B1852" s="55"/>
      <c r="C1852" s="55"/>
    </row>
    <row r="1853" spans="1:3" x14ac:dyDescent="0.25">
      <c r="A1853" s="55"/>
      <c r="B1853" s="55"/>
      <c r="C1853" s="55"/>
    </row>
    <row r="1854" spans="1:3" x14ac:dyDescent="0.25">
      <c r="A1854" s="55"/>
      <c r="B1854" s="55"/>
      <c r="C1854" s="55"/>
    </row>
    <row r="1855" spans="1:3" x14ac:dyDescent="0.25">
      <c r="A1855" s="55"/>
      <c r="B1855" s="55"/>
      <c r="C1855" s="55"/>
    </row>
    <row r="1856" spans="1:3" x14ac:dyDescent="0.25">
      <c r="A1856" s="55"/>
      <c r="B1856" s="55"/>
      <c r="C1856" s="55"/>
    </row>
    <row r="1857" spans="1:3" x14ac:dyDescent="0.25">
      <c r="A1857" s="55"/>
      <c r="B1857" s="55"/>
      <c r="C1857" s="55"/>
    </row>
    <row r="1858" spans="1:3" x14ac:dyDescent="0.25">
      <c r="A1858" s="55"/>
      <c r="B1858" s="55"/>
      <c r="C1858" s="55"/>
    </row>
    <row r="1859" spans="1:3" x14ac:dyDescent="0.25">
      <c r="A1859" s="55"/>
      <c r="B1859" s="55"/>
      <c r="C1859" s="55"/>
    </row>
    <row r="1860" spans="1:3" x14ac:dyDescent="0.25">
      <c r="A1860" s="55"/>
      <c r="B1860" s="55"/>
      <c r="C1860" s="55"/>
    </row>
    <row r="1861" spans="1:3" x14ac:dyDescent="0.25">
      <c r="A1861" s="55"/>
      <c r="B1861" s="55"/>
      <c r="C1861" s="55"/>
    </row>
    <row r="1862" spans="1:3" x14ac:dyDescent="0.25">
      <c r="A1862" s="55"/>
      <c r="B1862" s="55"/>
      <c r="C1862" s="55"/>
    </row>
    <row r="1863" spans="1:3" x14ac:dyDescent="0.25">
      <c r="A1863" s="55"/>
      <c r="B1863" s="55"/>
      <c r="C1863" s="55"/>
    </row>
    <row r="1864" spans="1:3" x14ac:dyDescent="0.25">
      <c r="A1864" s="55"/>
      <c r="B1864" s="55"/>
      <c r="C1864" s="55"/>
    </row>
    <row r="1865" spans="1:3" x14ac:dyDescent="0.25">
      <c r="A1865" s="55"/>
      <c r="B1865" s="55"/>
      <c r="C1865" s="55"/>
    </row>
    <row r="1866" spans="1:3" x14ac:dyDescent="0.25">
      <c r="A1866" s="55"/>
      <c r="B1866" s="55"/>
      <c r="C1866" s="55"/>
    </row>
    <row r="1867" spans="1:3" x14ac:dyDescent="0.25">
      <c r="A1867" s="55"/>
      <c r="B1867" s="55"/>
      <c r="C1867" s="55"/>
    </row>
    <row r="1868" spans="1:3" x14ac:dyDescent="0.25">
      <c r="A1868" s="55"/>
      <c r="B1868" s="55"/>
      <c r="C1868" s="55"/>
    </row>
    <row r="1869" spans="1:3" x14ac:dyDescent="0.25">
      <c r="A1869" s="55"/>
      <c r="B1869" s="55"/>
      <c r="C1869" s="55"/>
    </row>
    <row r="1870" spans="1:3" x14ac:dyDescent="0.25">
      <c r="A1870" s="55"/>
      <c r="B1870" s="55"/>
      <c r="C1870" s="55"/>
    </row>
    <row r="1871" spans="1:3" x14ac:dyDescent="0.25">
      <c r="A1871" s="55"/>
      <c r="B1871" s="55"/>
      <c r="C1871" s="55"/>
    </row>
    <row r="1872" spans="1:3" x14ac:dyDescent="0.25">
      <c r="A1872" s="55"/>
      <c r="B1872" s="55"/>
      <c r="C1872" s="55"/>
    </row>
    <row r="1873" spans="1:3" x14ac:dyDescent="0.25">
      <c r="A1873" s="55"/>
      <c r="B1873" s="55"/>
      <c r="C1873" s="55"/>
    </row>
    <row r="1874" spans="1:3" x14ac:dyDescent="0.25">
      <c r="A1874" s="55"/>
      <c r="B1874" s="55"/>
      <c r="C1874" s="55"/>
    </row>
    <row r="1875" spans="1:3" x14ac:dyDescent="0.25">
      <c r="A1875" s="55"/>
      <c r="B1875" s="55"/>
      <c r="C1875" s="55"/>
    </row>
    <row r="1876" spans="1:3" x14ac:dyDescent="0.25">
      <c r="A1876" s="55"/>
      <c r="B1876" s="55"/>
      <c r="C1876" s="55"/>
    </row>
    <row r="1877" spans="1:3" x14ac:dyDescent="0.25">
      <c r="A1877" s="55"/>
      <c r="B1877" s="55"/>
      <c r="C1877" s="55"/>
    </row>
    <row r="1878" spans="1:3" x14ac:dyDescent="0.25">
      <c r="A1878" s="55"/>
      <c r="B1878" s="55"/>
      <c r="C1878" s="55"/>
    </row>
    <row r="1879" spans="1:3" x14ac:dyDescent="0.25">
      <c r="A1879" s="55"/>
      <c r="B1879" s="55"/>
      <c r="C1879" s="55"/>
    </row>
    <row r="1880" spans="1:3" x14ac:dyDescent="0.25">
      <c r="A1880" s="55"/>
      <c r="B1880" s="55"/>
      <c r="C1880" s="55"/>
    </row>
    <row r="1881" spans="1:3" x14ac:dyDescent="0.25">
      <c r="A1881" s="55"/>
      <c r="B1881" s="55"/>
      <c r="C1881" s="55"/>
    </row>
    <row r="1882" spans="1:3" x14ac:dyDescent="0.25">
      <c r="A1882" s="55"/>
      <c r="B1882" s="55"/>
      <c r="C1882" s="55"/>
    </row>
    <row r="1883" spans="1:3" x14ac:dyDescent="0.25">
      <c r="A1883" s="55"/>
      <c r="B1883" s="55"/>
      <c r="C1883" s="55"/>
    </row>
    <row r="1884" spans="1:3" x14ac:dyDescent="0.25">
      <c r="A1884" s="55"/>
      <c r="B1884" s="55"/>
      <c r="C1884" s="55"/>
    </row>
    <row r="1885" spans="1:3" x14ac:dyDescent="0.25">
      <c r="A1885" s="55"/>
      <c r="B1885" s="55"/>
      <c r="C1885" s="55"/>
    </row>
    <row r="1886" spans="1:3" x14ac:dyDescent="0.25">
      <c r="A1886" s="55"/>
      <c r="B1886" s="55"/>
      <c r="C1886" s="55"/>
    </row>
    <row r="1887" spans="1:3" x14ac:dyDescent="0.25">
      <c r="A1887" s="55"/>
      <c r="B1887" s="55"/>
      <c r="C1887" s="55"/>
    </row>
    <row r="1888" spans="1:3" x14ac:dyDescent="0.25">
      <c r="A1888" s="55"/>
      <c r="B1888" s="55"/>
      <c r="C1888" s="55"/>
    </row>
    <row r="1889" spans="1:3" x14ac:dyDescent="0.25">
      <c r="A1889" s="55"/>
      <c r="B1889" s="55"/>
      <c r="C1889" s="55"/>
    </row>
    <row r="1890" spans="1:3" x14ac:dyDescent="0.25">
      <c r="A1890" s="55"/>
      <c r="B1890" s="55"/>
      <c r="C1890" s="55"/>
    </row>
    <row r="1891" spans="1:3" x14ac:dyDescent="0.25">
      <c r="A1891" s="55"/>
      <c r="B1891" s="55"/>
      <c r="C1891" s="55"/>
    </row>
    <row r="1892" spans="1:3" x14ac:dyDescent="0.25">
      <c r="A1892" s="55"/>
      <c r="B1892" s="55"/>
      <c r="C1892" s="55"/>
    </row>
    <row r="1893" spans="1:3" x14ac:dyDescent="0.25">
      <c r="A1893" s="55"/>
      <c r="B1893" s="55"/>
      <c r="C1893" s="55"/>
    </row>
    <row r="1894" spans="1:3" x14ac:dyDescent="0.25">
      <c r="A1894" s="55"/>
      <c r="B1894" s="55"/>
      <c r="C1894" s="55"/>
    </row>
    <row r="1895" spans="1:3" x14ac:dyDescent="0.25">
      <c r="A1895" s="55"/>
      <c r="B1895" s="55"/>
      <c r="C1895" s="55"/>
    </row>
    <row r="1896" spans="1:3" x14ac:dyDescent="0.25">
      <c r="A1896" s="55"/>
      <c r="B1896" s="55"/>
      <c r="C1896" s="55"/>
    </row>
    <row r="1897" spans="1:3" x14ac:dyDescent="0.25">
      <c r="A1897" s="55"/>
      <c r="B1897" s="55"/>
      <c r="C1897" s="55"/>
    </row>
    <row r="1898" spans="1:3" x14ac:dyDescent="0.25">
      <c r="A1898" s="55"/>
      <c r="B1898" s="55"/>
      <c r="C1898" s="55"/>
    </row>
    <row r="1899" spans="1:3" x14ac:dyDescent="0.25">
      <c r="A1899" s="55"/>
      <c r="B1899" s="55"/>
      <c r="C1899" s="55"/>
    </row>
    <row r="1900" spans="1:3" x14ac:dyDescent="0.25">
      <c r="A1900" s="55"/>
      <c r="B1900" s="55"/>
      <c r="C1900" s="55"/>
    </row>
    <row r="1901" spans="1:3" x14ac:dyDescent="0.25">
      <c r="A1901" s="55"/>
      <c r="B1901" s="55"/>
      <c r="C1901" s="55"/>
    </row>
    <row r="1902" spans="1:3" x14ac:dyDescent="0.25">
      <c r="A1902" s="55"/>
      <c r="B1902" s="55"/>
      <c r="C1902" s="55"/>
    </row>
    <row r="1903" spans="1:3" x14ac:dyDescent="0.25">
      <c r="A1903" s="55"/>
      <c r="B1903" s="55"/>
      <c r="C1903" s="55"/>
    </row>
    <row r="1904" spans="1:3" x14ac:dyDescent="0.25">
      <c r="A1904" s="55"/>
      <c r="B1904" s="55"/>
      <c r="C1904" s="55"/>
    </row>
    <row r="1905" spans="1:3" x14ac:dyDescent="0.25">
      <c r="A1905" s="55"/>
      <c r="B1905" s="55"/>
      <c r="C1905" s="55"/>
    </row>
    <row r="1906" spans="1:3" x14ac:dyDescent="0.25">
      <c r="A1906" s="55"/>
      <c r="B1906" s="55"/>
      <c r="C1906" s="55"/>
    </row>
    <row r="1907" spans="1:3" x14ac:dyDescent="0.25">
      <c r="A1907" s="55"/>
      <c r="B1907" s="55"/>
      <c r="C1907" s="55"/>
    </row>
    <row r="1908" spans="1:3" x14ac:dyDescent="0.25">
      <c r="A1908" s="55"/>
      <c r="B1908" s="55"/>
      <c r="C1908" s="55"/>
    </row>
    <row r="1909" spans="1:3" x14ac:dyDescent="0.25">
      <c r="A1909" s="55"/>
      <c r="B1909" s="55"/>
      <c r="C1909" s="55"/>
    </row>
    <row r="1910" spans="1:3" x14ac:dyDescent="0.25">
      <c r="A1910" s="55"/>
      <c r="B1910" s="55"/>
      <c r="C1910" s="55"/>
    </row>
    <row r="1911" spans="1:3" x14ac:dyDescent="0.25">
      <c r="A1911" s="55"/>
      <c r="B1911" s="55"/>
      <c r="C1911" s="55"/>
    </row>
    <row r="1912" spans="1:3" x14ac:dyDescent="0.25">
      <c r="A1912" s="55"/>
      <c r="B1912" s="55"/>
      <c r="C1912" s="55"/>
    </row>
    <row r="1913" spans="1:3" x14ac:dyDescent="0.25">
      <c r="A1913" s="55"/>
      <c r="B1913" s="55"/>
      <c r="C1913" s="55"/>
    </row>
    <row r="1914" spans="1:3" x14ac:dyDescent="0.25">
      <c r="A1914" s="55"/>
      <c r="B1914" s="55"/>
      <c r="C1914" s="55"/>
    </row>
    <row r="1915" spans="1:3" x14ac:dyDescent="0.25">
      <c r="A1915" s="55"/>
      <c r="B1915" s="55"/>
      <c r="C1915" s="55"/>
    </row>
    <row r="1916" spans="1:3" x14ac:dyDescent="0.25">
      <c r="A1916" s="55"/>
      <c r="B1916" s="55"/>
      <c r="C1916" s="55"/>
    </row>
    <row r="1917" spans="1:3" x14ac:dyDescent="0.25">
      <c r="A1917" s="55"/>
      <c r="B1917" s="55"/>
      <c r="C1917" s="55"/>
    </row>
    <row r="1918" spans="1:3" x14ac:dyDescent="0.25">
      <c r="A1918" s="55"/>
      <c r="B1918" s="55"/>
      <c r="C1918" s="55"/>
    </row>
    <row r="1919" spans="1:3" x14ac:dyDescent="0.25">
      <c r="A1919" s="55"/>
      <c r="B1919" s="55"/>
      <c r="C1919" s="55"/>
    </row>
    <row r="1920" spans="1:3" x14ac:dyDescent="0.25">
      <c r="A1920" s="55"/>
      <c r="B1920" s="55"/>
      <c r="C1920" s="55"/>
    </row>
    <row r="1921" spans="1:3" x14ac:dyDescent="0.25">
      <c r="A1921" s="55"/>
      <c r="B1921" s="55"/>
      <c r="C1921" s="55"/>
    </row>
    <row r="1922" spans="1:3" x14ac:dyDescent="0.25">
      <c r="A1922" s="55"/>
      <c r="B1922" s="55"/>
      <c r="C1922" s="55"/>
    </row>
    <row r="1923" spans="1:3" x14ac:dyDescent="0.25">
      <c r="A1923" s="55"/>
      <c r="B1923" s="55"/>
      <c r="C1923" s="55"/>
    </row>
    <row r="1924" spans="1:3" x14ac:dyDescent="0.25">
      <c r="A1924" s="55"/>
      <c r="B1924" s="55"/>
      <c r="C1924" s="55"/>
    </row>
    <row r="1925" spans="1:3" x14ac:dyDescent="0.25">
      <c r="A1925" s="55"/>
      <c r="B1925" s="55"/>
      <c r="C1925" s="55"/>
    </row>
    <row r="1926" spans="1:3" x14ac:dyDescent="0.25">
      <c r="A1926" s="55"/>
      <c r="B1926" s="55"/>
      <c r="C1926" s="55"/>
    </row>
    <row r="1927" spans="1:3" x14ac:dyDescent="0.25">
      <c r="A1927" s="55"/>
      <c r="B1927" s="55"/>
      <c r="C1927" s="55"/>
    </row>
    <row r="1928" spans="1:3" x14ac:dyDescent="0.25">
      <c r="A1928" s="55"/>
      <c r="B1928" s="55"/>
      <c r="C1928" s="55"/>
    </row>
    <row r="1929" spans="1:3" x14ac:dyDescent="0.25">
      <c r="A1929" s="55"/>
      <c r="B1929" s="55"/>
      <c r="C1929" s="55"/>
    </row>
    <row r="1930" spans="1:3" x14ac:dyDescent="0.25">
      <c r="A1930" s="55"/>
      <c r="B1930" s="55"/>
      <c r="C1930" s="55"/>
    </row>
    <row r="1931" spans="1:3" x14ac:dyDescent="0.25">
      <c r="A1931" s="55"/>
      <c r="B1931" s="55"/>
      <c r="C1931" s="55"/>
    </row>
    <row r="1932" spans="1:3" x14ac:dyDescent="0.25">
      <c r="A1932" s="55"/>
      <c r="B1932" s="55"/>
      <c r="C1932" s="55"/>
    </row>
    <row r="1933" spans="1:3" x14ac:dyDescent="0.25">
      <c r="A1933" s="55"/>
      <c r="B1933" s="55"/>
      <c r="C1933" s="55"/>
    </row>
    <row r="1934" spans="1:3" x14ac:dyDescent="0.25">
      <c r="A1934" s="55"/>
      <c r="B1934" s="55"/>
      <c r="C1934" s="55"/>
    </row>
    <row r="1935" spans="1:3" x14ac:dyDescent="0.25">
      <c r="A1935" s="55"/>
      <c r="B1935" s="55"/>
      <c r="C1935" s="55"/>
    </row>
    <row r="1936" spans="1:3" x14ac:dyDescent="0.25">
      <c r="A1936" s="55"/>
      <c r="B1936" s="55"/>
      <c r="C1936" s="55"/>
    </row>
    <row r="1937" spans="1:3" x14ac:dyDescent="0.25">
      <c r="A1937" s="55"/>
      <c r="B1937" s="55"/>
      <c r="C1937" s="55"/>
    </row>
    <row r="1938" spans="1:3" x14ac:dyDescent="0.25">
      <c r="A1938" s="55"/>
      <c r="B1938" s="55"/>
      <c r="C1938" s="55"/>
    </row>
    <row r="1939" spans="1:3" x14ac:dyDescent="0.25">
      <c r="A1939" s="55"/>
      <c r="B1939" s="55"/>
      <c r="C1939" s="55"/>
    </row>
    <row r="1940" spans="1:3" x14ac:dyDescent="0.25">
      <c r="A1940" s="55"/>
      <c r="B1940" s="55"/>
      <c r="C1940" s="55"/>
    </row>
    <row r="1941" spans="1:3" x14ac:dyDescent="0.25">
      <c r="A1941" s="55"/>
      <c r="B1941" s="55"/>
      <c r="C1941" s="55"/>
    </row>
    <row r="1942" spans="1:3" x14ac:dyDescent="0.25">
      <c r="A1942" s="55"/>
      <c r="B1942" s="55"/>
      <c r="C1942" s="55"/>
    </row>
    <row r="1943" spans="1:3" x14ac:dyDescent="0.25">
      <c r="A1943" s="55"/>
      <c r="B1943" s="55"/>
      <c r="C1943" s="55"/>
    </row>
    <row r="1944" spans="1:3" x14ac:dyDescent="0.25">
      <c r="A1944" s="55"/>
      <c r="B1944" s="55"/>
      <c r="C1944" s="55"/>
    </row>
    <row r="1945" spans="1:3" x14ac:dyDescent="0.25">
      <c r="A1945" s="55"/>
      <c r="B1945" s="55"/>
      <c r="C1945" s="55"/>
    </row>
    <row r="1946" spans="1:3" x14ac:dyDescent="0.25">
      <c r="A1946" s="55"/>
      <c r="B1946" s="55"/>
      <c r="C1946" s="55"/>
    </row>
    <row r="1947" spans="1:3" x14ac:dyDescent="0.25">
      <c r="A1947" s="55"/>
      <c r="B1947" s="55"/>
      <c r="C1947" s="55"/>
    </row>
    <row r="1948" spans="1:3" x14ac:dyDescent="0.25">
      <c r="A1948" s="55"/>
      <c r="B1948" s="55"/>
      <c r="C1948" s="55"/>
    </row>
    <row r="1949" spans="1:3" x14ac:dyDescent="0.25">
      <c r="A1949" s="55"/>
      <c r="B1949" s="55"/>
      <c r="C1949" s="55"/>
    </row>
    <row r="1950" spans="1:3" x14ac:dyDescent="0.25">
      <c r="A1950" s="55"/>
      <c r="B1950" s="55"/>
      <c r="C1950" s="55"/>
    </row>
    <row r="1951" spans="1:3" x14ac:dyDescent="0.25">
      <c r="A1951" s="55"/>
      <c r="B1951" s="55"/>
      <c r="C1951" s="55"/>
    </row>
    <row r="1952" spans="1:3" x14ac:dyDescent="0.25">
      <c r="A1952" s="55"/>
      <c r="B1952" s="55"/>
      <c r="C1952" s="55"/>
    </row>
    <row r="1953" spans="1:3" x14ac:dyDescent="0.25">
      <c r="A1953" s="55"/>
      <c r="B1953" s="55"/>
      <c r="C1953" s="55"/>
    </row>
    <row r="1954" spans="1:3" x14ac:dyDescent="0.25">
      <c r="A1954" s="55"/>
      <c r="B1954" s="55"/>
      <c r="C1954" s="55"/>
    </row>
    <row r="1955" spans="1:3" x14ac:dyDescent="0.25">
      <c r="A1955" s="55"/>
      <c r="B1955" s="55"/>
      <c r="C1955" s="55"/>
    </row>
    <row r="1956" spans="1:3" x14ac:dyDescent="0.25">
      <c r="A1956" s="55"/>
      <c r="B1956" s="55"/>
      <c r="C1956" s="55"/>
    </row>
    <row r="1957" spans="1:3" x14ac:dyDescent="0.25">
      <c r="A1957" s="55"/>
      <c r="B1957" s="55"/>
      <c r="C1957" s="55"/>
    </row>
    <row r="1958" spans="1:3" x14ac:dyDescent="0.25">
      <c r="A1958" s="55"/>
      <c r="B1958" s="55"/>
      <c r="C1958" s="55"/>
    </row>
    <row r="1959" spans="1:3" x14ac:dyDescent="0.25">
      <c r="A1959" s="55"/>
      <c r="B1959" s="55"/>
      <c r="C1959" s="55"/>
    </row>
    <row r="1960" spans="1:3" x14ac:dyDescent="0.25">
      <c r="A1960" s="55"/>
      <c r="B1960" s="55"/>
      <c r="C1960" s="55"/>
    </row>
    <row r="1961" spans="1:3" x14ac:dyDescent="0.25">
      <c r="A1961" s="55"/>
      <c r="B1961" s="55"/>
      <c r="C1961" s="55"/>
    </row>
    <row r="1962" spans="1:3" x14ac:dyDescent="0.25">
      <c r="A1962" s="55"/>
      <c r="B1962" s="55"/>
      <c r="C1962" s="55"/>
    </row>
    <row r="1963" spans="1:3" x14ac:dyDescent="0.25">
      <c r="A1963" s="55"/>
      <c r="B1963" s="55"/>
      <c r="C1963" s="55"/>
    </row>
    <row r="1964" spans="1:3" x14ac:dyDescent="0.25">
      <c r="A1964" s="55"/>
      <c r="B1964" s="55"/>
      <c r="C1964" s="55"/>
    </row>
    <row r="1965" spans="1:3" x14ac:dyDescent="0.25">
      <c r="A1965" s="55"/>
      <c r="B1965" s="55"/>
      <c r="C1965" s="55"/>
    </row>
    <row r="1966" spans="1:3" x14ac:dyDescent="0.25">
      <c r="A1966" s="55"/>
      <c r="B1966" s="55"/>
      <c r="C1966" s="55"/>
    </row>
    <row r="1967" spans="1:3" x14ac:dyDescent="0.25">
      <c r="A1967" s="55"/>
      <c r="B1967" s="55"/>
      <c r="C1967" s="55"/>
    </row>
    <row r="1968" spans="1:3" x14ac:dyDescent="0.25">
      <c r="A1968" s="55"/>
      <c r="B1968" s="55"/>
      <c r="C1968" s="55"/>
    </row>
    <row r="1969" spans="1:3" x14ac:dyDescent="0.25">
      <c r="A1969" s="55"/>
      <c r="B1969" s="55"/>
      <c r="C1969" s="55"/>
    </row>
    <row r="1970" spans="1:3" x14ac:dyDescent="0.25">
      <c r="A1970" s="55"/>
      <c r="B1970" s="55"/>
      <c r="C1970" s="55"/>
    </row>
    <row r="1971" spans="1:3" x14ac:dyDescent="0.25">
      <c r="A1971" s="55"/>
      <c r="B1971" s="55"/>
      <c r="C1971" s="55"/>
    </row>
    <row r="1972" spans="1:3" x14ac:dyDescent="0.25">
      <c r="A1972" s="55"/>
      <c r="B1972" s="55"/>
      <c r="C1972" s="55"/>
    </row>
    <row r="1973" spans="1:3" x14ac:dyDescent="0.25">
      <c r="A1973" s="55"/>
      <c r="B1973" s="55"/>
      <c r="C1973" s="55"/>
    </row>
    <row r="1974" spans="1:3" x14ac:dyDescent="0.25">
      <c r="A1974" s="55"/>
      <c r="B1974" s="55"/>
      <c r="C1974" s="55"/>
    </row>
    <row r="1975" spans="1:3" x14ac:dyDescent="0.25">
      <c r="A1975" s="55"/>
      <c r="B1975" s="55"/>
      <c r="C1975" s="55"/>
    </row>
    <row r="1976" spans="1:3" x14ac:dyDescent="0.25">
      <c r="A1976" s="55"/>
      <c r="B1976" s="55"/>
      <c r="C1976" s="55"/>
    </row>
    <row r="1977" spans="1:3" x14ac:dyDescent="0.25">
      <c r="A1977" s="55"/>
      <c r="B1977" s="55"/>
      <c r="C1977" s="55"/>
    </row>
    <row r="1978" spans="1:3" x14ac:dyDescent="0.25">
      <c r="A1978" s="55"/>
      <c r="B1978" s="55"/>
      <c r="C1978" s="55"/>
    </row>
    <row r="1979" spans="1:3" x14ac:dyDescent="0.25">
      <c r="A1979" s="55"/>
      <c r="B1979" s="55"/>
      <c r="C1979" s="55"/>
    </row>
    <row r="1980" spans="1:3" x14ac:dyDescent="0.25">
      <c r="A1980" s="55"/>
      <c r="B1980" s="55"/>
      <c r="C1980" s="55"/>
    </row>
    <row r="1981" spans="1:3" x14ac:dyDescent="0.25">
      <c r="A1981" s="55"/>
      <c r="B1981" s="55"/>
      <c r="C1981" s="55"/>
    </row>
    <row r="1982" spans="1:3" x14ac:dyDescent="0.25">
      <c r="A1982" s="55"/>
      <c r="B1982" s="55"/>
      <c r="C1982" s="55"/>
    </row>
    <row r="1983" spans="1:3" x14ac:dyDescent="0.25">
      <c r="A1983" s="55"/>
      <c r="B1983" s="55"/>
      <c r="C1983" s="55"/>
    </row>
    <row r="1984" spans="1:3" x14ac:dyDescent="0.25">
      <c r="A1984" s="55"/>
      <c r="B1984" s="55"/>
      <c r="C1984" s="55"/>
    </row>
    <row r="1985" spans="1:3" x14ac:dyDescent="0.25">
      <c r="A1985" s="55"/>
      <c r="B1985" s="55"/>
      <c r="C1985" s="55"/>
    </row>
    <row r="1986" spans="1:3" x14ac:dyDescent="0.25">
      <c r="A1986" s="55"/>
      <c r="B1986" s="55"/>
      <c r="C1986" s="55"/>
    </row>
    <row r="1987" spans="1:3" x14ac:dyDescent="0.25">
      <c r="A1987" s="55"/>
      <c r="B1987" s="55"/>
      <c r="C1987" s="55"/>
    </row>
    <row r="1988" spans="1:3" x14ac:dyDescent="0.25">
      <c r="A1988" s="55"/>
      <c r="B1988" s="55"/>
      <c r="C1988" s="55"/>
    </row>
    <row r="1989" spans="1:3" x14ac:dyDescent="0.25">
      <c r="A1989" s="55"/>
      <c r="B1989" s="55"/>
      <c r="C1989" s="55"/>
    </row>
    <row r="1990" spans="1:3" x14ac:dyDescent="0.25">
      <c r="A1990" s="55"/>
      <c r="B1990" s="55"/>
      <c r="C1990" s="55"/>
    </row>
    <row r="1991" spans="1:3" x14ac:dyDescent="0.25">
      <c r="A1991" s="55"/>
      <c r="B1991" s="55"/>
      <c r="C1991" s="55"/>
    </row>
    <row r="1992" spans="1:3" x14ac:dyDescent="0.25">
      <c r="A1992" s="55"/>
      <c r="B1992" s="55"/>
      <c r="C1992" s="55"/>
    </row>
    <row r="1993" spans="1:3" x14ac:dyDescent="0.25">
      <c r="A1993" s="55"/>
      <c r="B1993" s="55"/>
      <c r="C1993" s="55"/>
    </row>
    <row r="1994" spans="1:3" x14ac:dyDescent="0.25">
      <c r="A1994" s="55"/>
      <c r="B1994" s="55"/>
      <c r="C1994" s="55"/>
    </row>
    <row r="1995" spans="1:3" x14ac:dyDescent="0.25">
      <c r="A1995" s="55"/>
      <c r="B1995" s="55"/>
      <c r="C1995" s="55"/>
    </row>
    <row r="1996" spans="1:3" x14ac:dyDescent="0.25">
      <c r="A1996" s="55"/>
      <c r="B1996" s="55"/>
      <c r="C1996" s="55"/>
    </row>
    <row r="1997" spans="1:3" x14ac:dyDescent="0.25">
      <c r="A1997" s="55"/>
      <c r="B1997" s="55"/>
      <c r="C1997" s="55"/>
    </row>
    <row r="1998" spans="1:3" x14ac:dyDescent="0.25">
      <c r="A1998" s="55"/>
      <c r="B1998" s="55"/>
      <c r="C1998" s="55"/>
    </row>
    <row r="1999" spans="1:3" x14ac:dyDescent="0.25">
      <c r="A1999" s="55"/>
      <c r="B1999" s="55"/>
      <c r="C1999" s="55"/>
    </row>
    <row r="2000" spans="1:3" x14ac:dyDescent="0.25">
      <c r="A2000" s="55"/>
      <c r="B2000" s="55"/>
      <c r="C2000" s="55"/>
    </row>
    <row r="2001" spans="1:3" x14ac:dyDescent="0.25">
      <c r="A2001" s="55"/>
      <c r="B2001" s="55"/>
      <c r="C2001" s="55"/>
    </row>
    <row r="2002" spans="1:3" x14ac:dyDescent="0.25">
      <c r="A2002" s="55"/>
      <c r="B2002" s="55"/>
      <c r="C2002" s="55"/>
    </row>
    <row r="2003" spans="1:3" x14ac:dyDescent="0.25">
      <c r="A2003" s="55"/>
      <c r="B2003" s="55"/>
      <c r="C2003" s="55"/>
    </row>
    <row r="2004" spans="1:3" x14ac:dyDescent="0.25">
      <c r="A2004" s="55"/>
      <c r="B2004" s="55"/>
      <c r="C2004" s="55"/>
    </row>
    <row r="2005" spans="1:3" x14ac:dyDescent="0.25">
      <c r="A2005" s="55"/>
      <c r="B2005" s="55"/>
      <c r="C2005" s="55"/>
    </row>
    <row r="2006" spans="1:3" x14ac:dyDescent="0.25">
      <c r="A2006" s="55"/>
      <c r="B2006" s="55"/>
      <c r="C2006" s="55"/>
    </row>
    <row r="2007" spans="1:3" x14ac:dyDescent="0.25">
      <c r="A2007" s="55"/>
      <c r="B2007" s="55"/>
      <c r="C2007" s="55"/>
    </row>
    <row r="2008" spans="1:3" x14ac:dyDescent="0.25">
      <c r="A2008" s="55"/>
      <c r="B2008" s="55"/>
      <c r="C2008" s="55"/>
    </row>
    <row r="2009" spans="1:3" x14ac:dyDescent="0.25">
      <c r="A2009" s="55"/>
      <c r="B2009" s="55"/>
      <c r="C2009" s="55"/>
    </row>
    <row r="2010" spans="1:3" x14ac:dyDescent="0.25">
      <c r="A2010" s="55"/>
      <c r="B2010" s="55"/>
      <c r="C2010" s="55"/>
    </row>
    <row r="2011" spans="1:3" x14ac:dyDescent="0.25">
      <c r="A2011" s="55"/>
      <c r="B2011" s="55"/>
      <c r="C2011" s="55"/>
    </row>
    <row r="2012" spans="1:3" x14ac:dyDescent="0.25">
      <c r="A2012" s="55"/>
      <c r="B2012" s="55"/>
      <c r="C2012" s="55"/>
    </row>
    <row r="2013" spans="1:3" x14ac:dyDescent="0.25">
      <c r="A2013" s="55"/>
      <c r="B2013" s="55"/>
      <c r="C2013" s="55"/>
    </row>
    <row r="2014" spans="1:3" x14ac:dyDescent="0.25">
      <c r="A2014" s="55"/>
      <c r="B2014" s="55"/>
      <c r="C2014" s="55"/>
    </row>
    <row r="2015" spans="1:3" x14ac:dyDescent="0.25">
      <c r="A2015" s="55"/>
      <c r="B2015" s="55"/>
      <c r="C2015" s="55"/>
    </row>
    <row r="2016" spans="1:3" x14ac:dyDescent="0.25">
      <c r="A2016" s="55"/>
      <c r="B2016" s="55"/>
      <c r="C2016" s="55"/>
    </row>
    <row r="2017" spans="1:3" x14ac:dyDescent="0.25">
      <c r="A2017" s="55"/>
      <c r="B2017" s="55"/>
      <c r="C2017" s="55"/>
    </row>
    <row r="2018" spans="1:3" x14ac:dyDescent="0.25">
      <c r="A2018" s="55"/>
      <c r="B2018" s="55"/>
      <c r="C2018" s="55"/>
    </row>
    <row r="2019" spans="1:3" x14ac:dyDescent="0.25">
      <c r="A2019" s="55"/>
      <c r="B2019" s="55"/>
      <c r="C2019" s="55"/>
    </row>
    <row r="2020" spans="1:3" x14ac:dyDescent="0.25">
      <c r="A2020" s="55"/>
      <c r="B2020" s="55"/>
      <c r="C2020" s="55"/>
    </row>
    <row r="2021" spans="1:3" x14ac:dyDescent="0.25">
      <c r="A2021" s="55"/>
      <c r="B2021" s="55"/>
      <c r="C2021" s="55"/>
    </row>
    <row r="2022" spans="1:3" x14ac:dyDescent="0.25">
      <c r="A2022" s="55"/>
      <c r="B2022" s="55"/>
      <c r="C2022" s="55"/>
    </row>
    <row r="2023" spans="1:3" x14ac:dyDescent="0.25">
      <c r="A2023" s="55"/>
      <c r="B2023" s="55"/>
      <c r="C2023" s="55"/>
    </row>
    <row r="2024" spans="1:3" x14ac:dyDescent="0.25">
      <c r="A2024" s="55"/>
      <c r="B2024" s="55"/>
      <c r="C2024" s="55"/>
    </row>
    <row r="2025" spans="1:3" x14ac:dyDescent="0.25">
      <c r="A2025" s="55"/>
      <c r="B2025" s="55"/>
      <c r="C2025" s="55"/>
    </row>
    <row r="2026" spans="1:3" x14ac:dyDescent="0.25">
      <c r="A2026" s="55"/>
      <c r="B2026" s="55"/>
      <c r="C2026" s="55"/>
    </row>
    <row r="2027" spans="1:3" x14ac:dyDescent="0.25">
      <c r="A2027" s="55"/>
      <c r="B2027" s="55"/>
      <c r="C2027" s="55"/>
    </row>
    <row r="2028" spans="1:3" x14ac:dyDescent="0.25">
      <c r="A2028" s="55"/>
      <c r="B2028" s="55"/>
      <c r="C2028" s="55"/>
    </row>
    <row r="2029" spans="1:3" x14ac:dyDescent="0.25">
      <c r="A2029" s="55"/>
      <c r="B2029" s="55"/>
      <c r="C2029" s="55"/>
    </row>
    <row r="2030" spans="1:3" x14ac:dyDescent="0.25">
      <c r="A2030" s="55"/>
      <c r="B2030" s="55"/>
      <c r="C2030" s="55"/>
    </row>
    <row r="2031" spans="1:3" x14ac:dyDescent="0.25">
      <c r="A2031" s="55"/>
      <c r="B2031" s="55"/>
      <c r="C2031" s="55"/>
    </row>
    <row r="2032" spans="1:3" x14ac:dyDescent="0.25">
      <c r="A2032" s="55"/>
      <c r="B2032" s="55"/>
      <c r="C2032" s="55"/>
    </row>
    <row r="2033" spans="1:3" x14ac:dyDescent="0.25">
      <c r="A2033" s="55"/>
      <c r="B2033" s="55"/>
      <c r="C2033" s="55"/>
    </row>
    <row r="2034" spans="1:3" x14ac:dyDescent="0.25">
      <c r="A2034" s="55"/>
      <c r="B2034" s="55"/>
      <c r="C2034" s="55"/>
    </row>
    <row r="2035" spans="1:3" x14ac:dyDescent="0.25">
      <c r="A2035" s="55"/>
      <c r="B2035" s="55"/>
      <c r="C2035" s="55"/>
    </row>
    <row r="2036" spans="1:3" x14ac:dyDescent="0.25">
      <c r="A2036" s="55"/>
      <c r="B2036" s="55"/>
      <c r="C2036" s="55"/>
    </row>
    <row r="2037" spans="1:3" x14ac:dyDescent="0.25">
      <c r="A2037" s="55"/>
      <c r="B2037" s="55"/>
      <c r="C2037" s="55"/>
    </row>
    <row r="2038" spans="1:3" x14ac:dyDescent="0.25">
      <c r="A2038" s="55"/>
      <c r="B2038" s="55"/>
      <c r="C2038" s="55"/>
    </row>
    <row r="2039" spans="1:3" x14ac:dyDescent="0.25">
      <c r="A2039" s="55"/>
      <c r="B2039" s="55"/>
      <c r="C2039" s="55"/>
    </row>
    <row r="2040" spans="1:3" x14ac:dyDescent="0.25">
      <c r="A2040" s="55"/>
      <c r="B2040" s="55"/>
      <c r="C2040" s="55"/>
    </row>
    <row r="2041" spans="1:3" x14ac:dyDescent="0.25">
      <c r="A2041" s="55"/>
      <c r="B2041" s="55"/>
      <c r="C2041" s="55"/>
    </row>
    <row r="2042" spans="1:3" x14ac:dyDescent="0.25">
      <c r="A2042" s="55"/>
      <c r="B2042" s="55"/>
      <c r="C2042" s="55"/>
    </row>
    <row r="2043" spans="1:3" x14ac:dyDescent="0.25">
      <c r="A2043" s="55"/>
      <c r="B2043" s="55"/>
      <c r="C2043" s="55"/>
    </row>
    <row r="2044" spans="1:3" x14ac:dyDescent="0.25">
      <c r="A2044" s="55"/>
      <c r="B2044" s="55"/>
      <c r="C2044" s="55"/>
    </row>
    <row r="2045" spans="1:3" x14ac:dyDescent="0.25">
      <c r="A2045" s="55"/>
      <c r="B2045" s="55"/>
      <c r="C2045" s="55"/>
    </row>
    <row r="2046" spans="1:3" x14ac:dyDescent="0.25">
      <c r="A2046" s="55"/>
      <c r="B2046" s="55"/>
      <c r="C2046" s="55"/>
    </row>
    <row r="2047" spans="1:3" x14ac:dyDescent="0.25">
      <c r="A2047" s="55"/>
      <c r="B2047" s="55"/>
      <c r="C2047" s="55"/>
    </row>
    <row r="2048" spans="1:3" x14ac:dyDescent="0.25">
      <c r="A2048" s="55"/>
      <c r="B2048" s="55"/>
      <c r="C2048" s="55"/>
    </row>
    <row r="2049" spans="1:3" x14ac:dyDescent="0.25">
      <c r="A2049" s="55"/>
      <c r="B2049" s="55"/>
      <c r="C2049" s="55"/>
    </row>
    <row r="2050" spans="1:3" x14ac:dyDescent="0.25">
      <c r="A2050" s="55"/>
      <c r="B2050" s="55"/>
      <c r="C2050" s="55"/>
    </row>
    <row r="2051" spans="1:3" x14ac:dyDescent="0.25">
      <c r="A2051" s="55"/>
      <c r="B2051" s="55"/>
      <c r="C2051" s="55"/>
    </row>
    <row r="2052" spans="1:3" x14ac:dyDescent="0.25">
      <c r="A2052" s="55"/>
      <c r="B2052" s="55"/>
      <c r="C2052" s="55"/>
    </row>
    <row r="2053" spans="1:3" x14ac:dyDescent="0.25">
      <c r="A2053" s="55"/>
      <c r="B2053" s="55"/>
      <c r="C2053" s="55"/>
    </row>
    <row r="2054" spans="1:3" x14ac:dyDescent="0.25">
      <c r="A2054" s="55"/>
      <c r="B2054" s="55"/>
      <c r="C2054" s="55"/>
    </row>
    <row r="2055" spans="1:3" x14ac:dyDescent="0.25">
      <c r="A2055" s="55"/>
      <c r="B2055" s="55"/>
      <c r="C2055" s="55"/>
    </row>
    <row r="2056" spans="1:3" x14ac:dyDescent="0.25">
      <c r="A2056" s="55"/>
      <c r="B2056" s="55"/>
      <c r="C2056" s="55"/>
    </row>
    <row r="2057" spans="1:3" x14ac:dyDescent="0.25">
      <c r="A2057" s="55"/>
      <c r="B2057" s="55"/>
      <c r="C2057" s="55"/>
    </row>
    <row r="2058" spans="1:3" x14ac:dyDescent="0.25">
      <c r="A2058" s="55"/>
      <c r="B2058" s="55"/>
      <c r="C2058" s="55"/>
    </row>
  </sheetData>
  <mergeCells count="5">
    <mergeCell ref="A107:E107"/>
    <mergeCell ref="A106:E106"/>
    <mergeCell ref="A1:E1"/>
    <mergeCell ref="A2:E2"/>
    <mergeCell ref="A3:E3"/>
  </mergeCells>
  <phoneticPr fontId="0" type="noConversion"/>
  <pageMargins left="0.2" right="0.17" top="0.23" bottom="0.38" header="0.22" footer="0.21"/>
  <pageSetup paperSize="9" scale="90" firstPageNumber="278" orientation="portrait" useFirstPageNumber="1" r:id="rId1"/>
  <headerFooter alignWithMargins="0">
    <oddFooter xml:space="preserve">&amp;L&amp;"GHEA Grapalat,Regular"&amp;8Հայաստանի Հանրապետության ֆինանսների նախարարություն&amp;R&amp;"GHEA Grapalat,Regular"&amp;8&amp;F  &amp;P էջ </oddFooter>
  </headerFooter>
  <ignoredErrors>
    <ignoredError sqref="C6:C14 C16:C21 C23" formula="1"/>
    <ignoredError sqref="D55 D75 B74:D74 B50 D78:D80" unlockedFormula="1"/>
    <ignoredError sqref="B1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ampop</vt:lpstr>
      <vt:lpstr>revenues</vt:lpstr>
      <vt:lpstr>functional</vt:lpstr>
      <vt:lpstr>economic</vt:lpstr>
      <vt:lpstr>deficit</vt:lpstr>
      <vt:lpstr>deficit_detailed</vt:lpstr>
      <vt:lpstr>ampop!_Hlk341707516</vt:lpstr>
      <vt:lpstr>deficit_detailed!Print_Titles</vt:lpstr>
      <vt:lpstr>economic!Print_Titles</vt:lpstr>
      <vt:lpstr>functional!Print_Titles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Kristina Gevorgyan</cp:lastModifiedBy>
  <cp:lastPrinted>2015-04-17T13:37:54Z</cp:lastPrinted>
  <dcterms:created xsi:type="dcterms:W3CDTF">1996-10-14T23:33:28Z</dcterms:created>
  <dcterms:modified xsi:type="dcterms:W3CDTF">2015-07-06T06:45:44Z</dcterms:modified>
</cp:coreProperties>
</file>